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/>
  </bookViews>
  <sheets>
    <sheet name="прил 5" sheetId="1" r:id="rId1"/>
    <sheet name="прил 6" sheetId="2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20" i="1" l="1"/>
  <c r="E18" i="1"/>
  <c r="D20" i="1" l="1"/>
  <c r="D19" i="1" s="1"/>
  <c r="E14" i="1" l="1"/>
  <c r="D18" i="1" l="1"/>
  <c r="E21" i="2" l="1"/>
  <c r="E19" i="2"/>
  <c r="D21" i="2"/>
  <c r="D19" i="2"/>
  <c r="E17" i="1"/>
  <c r="E15" i="2" l="1"/>
  <c r="A11" i="1"/>
  <c r="A12" i="2" s="1"/>
  <c r="E6" i="2" l="1"/>
  <c r="E20" i="2" l="1"/>
  <c r="D20" i="2"/>
  <c r="E18" i="2"/>
  <c r="D18" i="2"/>
  <c r="D17" i="2"/>
  <c r="D16" i="2" s="1"/>
  <c r="E19" i="1"/>
  <c r="E17" i="2" l="1"/>
  <c r="E16" i="2" s="1"/>
  <c r="E16" i="1"/>
  <c r="E15" i="1" s="1"/>
  <c r="E6" i="1"/>
  <c r="D17" i="1" l="1"/>
  <c r="D16" i="1"/>
  <c r="D15" i="1" s="1"/>
</calcChain>
</file>

<file path=xl/sharedStrings.xml><?xml version="1.0" encoding="utf-8"?>
<sst xmlns="http://schemas.openxmlformats.org/spreadsheetml/2006/main" count="50" uniqueCount="30">
  <si>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</si>
  <si>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</si>
  <si>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</si>
  <si>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</si>
  <si>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</si>
  <si>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</si>
  <si>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</si>
  <si>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</si>
  <si>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</si>
  <si>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</si>
  <si>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</si>
  <si>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</si>
  <si>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</si>
  <si>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</si>
  <si>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</si>
  <si>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</si>
  <si>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</si>
  <si>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>Утверждено на 2016 год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</si>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</sst>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54;&#1058;&#1063;&#1045;&#1058;&#1067;/&#1054;&#1090;&#1095;&#1077;&#1090;&#1099;%202016/01.10.2016/F_0503117of2016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«14» октября 2016 г. № 50</v>
          </cell>
        </row>
        <row r="11">
          <cell r="A11" t="str">
            <v xml:space="preserve">за 9 месяцев 2016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  <row r="13">
          <cell r="D13" t="str">
            <v>Факт. исполнение за 9 месяцев 2016 г.</v>
          </cell>
        </row>
        <row r="28">
          <cell r="C28">
            <v>23095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 refreshError="1"/>
      <sheetData sheetId="1" refreshError="1"/>
      <sheetData sheetId="2">
        <row r="13">
          <cell r="E13">
            <v>-16175970.17</v>
          </cell>
        </row>
        <row r="17">
          <cell r="E17">
            <v>15975134.23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 refreshError="1"/>
      <sheetData sheetId="1">
        <row r="42">
          <cell r="F42">
            <v>23842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0" workbookViewId="0">
      <selection activeCell="E17" sqref="E17"/>
    </sheetView>
  </sheetViews>
  <sheetFormatPr defaultRowHeight="15" x14ac:dyDescent="0.2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">
        <v>24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«14» октября 2016 г. № 50</v>
      </c>
    </row>
    <row r="7" spans="1:9" ht="18.75" x14ac:dyDescent="0.25">
      <c r="A7" s="2"/>
    </row>
    <row r="8" spans="1:9" ht="18.75" x14ac:dyDescent="0.25">
      <c r="A8" s="16" t="s">
        <v>15</v>
      </c>
      <c r="B8" s="16"/>
      <c r="C8" s="16"/>
      <c r="D8" s="16"/>
      <c r="E8" s="16"/>
      <c r="F8" s="7"/>
      <c r="G8" s="7"/>
      <c r="H8" s="7"/>
      <c r="I8" s="7"/>
    </row>
    <row r="9" spans="1:9" ht="18.75" x14ac:dyDescent="0.25">
      <c r="A9" s="16" t="s">
        <v>0</v>
      </c>
      <c r="B9" s="16"/>
      <c r="C9" s="16"/>
      <c r="D9" s="16"/>
      <c r="E9" s="16"/>
      <c r="F9" s="7"/>
      <c r="G9" s="7"/>
      <c r="H9" s="7"/>
      <c r="I9" s="7"/>
    </row>
    <row r="10" spans="1:9" ht="18.75" x14ac:dyDescent="0.25">
      <c r="A10" s="16" t="s">
        <v>3</v>
      </c>
      <c r="B10" s="16"/>
      <c r="C10" s="16"/>
      <c r="D10" s="16"/>
      <c r="E10" s="16"/>
      <c r="F10" s="7"/>
      <c r="G10" s="7"/>
      <c r="H10" s="7"/>
      <c r="I10" s="7"/>
    </row>
    <row r="11" spans="1:9" ht="18.75" x14ac:dyDescent="0.25">
      <c r="A11" s="16" t="str">
        <f>[1]Лист1!$A$11:$E$11</f>
        <v xml:space="preserve">за 9 месяцев 2016 года </v>
      </c>
      <c r="B11" s="16"/>
      <c r="C11" s="16"/>
      <c r="D11" s="16"/>
      <c r="E11" s="16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60.75" customHeight="1" thickBot="1" x14ac:dyDescent="0.3">
      <c r="A14" s="9" t="s">
        <v>16</v>
      </c>
      <c r="B14" s="10" t="s">
        <v>5</v>
      </c>
      <c r="C14" s="3" t="s">
        <v>6</v>
      </c>
      <c r="D14" s="3" t="s">
        <v>17</v>
      </c>
      <c r="E14" s="9" t="str">
        <f>[2]Лист1!$D$13</f>
        <v>Факт. исполнение за 9 месяцев 2016 г.</v>
      </c>
    </row>
    <row r="15" spans="1:9" ht="60" customHeight="1" thickBot="1" x14ac:dyDescent="0.3">
      <c r="A15" s="8">
        <v>385</v>
      </c>
      <c r="B15" s="11" t="s">
        <v>7</v>
      </c>
      <c r="C15" s="8" t="s">
        <v>8</v>
      </c>
      <c r="D15" s="14">
        <f>D16</f>
        <v>747</v>
      </c>
      <c r="E15" s="14">
        <f>E16</f>
        <v>-200.83594000000085</v>
      </c>
    </row>
    <row r="16" spans="1:9" ht="60" customHeight="1" thickBot="1" x14ac:dyDescent="0.3">
      <c r="A16" s="6">
        <v>385</v>
      </c>
      <c r="B16" s="4" t="s">
        <v>9</v>
      </c>
      <c r="C16" s="4" t="s">
        <v>18</v>
      </c>
      <c r="D16" s="15">
        <f>D18+D20</f>
        <v>747</v>
      </c>
      <c r="E16" s="15">
        <f>E17+E19</f>
        <v>-200.83594000000085</v>
      </c>
    </row>
    <row r="17" spans="1:5" ht="60" customHeight="1" thickBot="1" x14ac:dyDescent="0.3">
      <c r="A17" s="8">
        <v>385</v>
      </c>
      <c r="B17" s="8" t="s">
        <v>10</v>
      </c>
      <c r="C17" s="11" t="s">
        <v>19</v>
      </c>
      <c r="D17" s="14">
        <f>D18</f>
        <v>-23095</v>
      </c>
      <c r="E17" s="14">
        <f>E18</f>
        <v>-16175.970170000001</v>
      </c>
    </row>
    <row r="18" spans="1:5" ht="60" customHeight="1" thickBot="1" x14ac:dyDescent="0.3">
      <c r="A18" s="6">
        <v>385</v>
      </c>
      <c r="B18" s="5" t="s">
        <v>11</v>
      </c>
      <c r="C18" s="5" t="s">
        <v>20</v>
      </c>
      <c r="D18" s="13">
        <f>-[2]Лист1!$C$28</f>
        <v>-23095</v>
      </c>
      <c r="E18" s="13">
        <f>[3]Источники!$E$13/1000</f>
        <v>-16175.970170000001</v>
      </c>
    </row>
    <row r="19" spans="1:5" ht="60" customHeight="1" thickBot="1" x14ac:dyDescent="0.3">
      <c r="A19" s="8">
        <v>385</v>
      </c>
      <c r="B19" s="8" t="s">
        <v>12</v>
      </c>
      <c r="C19" s="11" t="s">
        <v>21</v>
      </c>
      <c r="D19" s="14">
        <f>D20</f>
        <v>23842</v>
      </c>
      <c r="E19" s="12">
        <f>E20</f>
        <v>15975.13423</v>
      </c>
    </row>
    <row r="20" spans="1:5" ht="60" customHeight="1" thickBot="1" x14ac:dyDescent="0.3">
      <c r="A20" s="8">
        <v>385</v>
      </c>
      <c r="B20" s="8" t="s">
        <v>13</v>
      </c>
      <c r="C20" s="11" t="s">
        <v>22</v>
      </c>
      <c r="D20" s="14">
        <f>[4]Бюдж.ассигн.!$F$42</f>
        <v>23842</v>
      </c>
      <c r="E20" s="14">
        <f>[3]Источники!$E$17/1000</f>
        <v>15975.13423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7" sqref="D17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23</v>
      </c>
    </row>
    <row r="2" spans="1:9" ht="15.75" x14ac:dyDescent="0.25">
      <c r="E2" s="1" t="s">
        <v>24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«14» октября 2016 г. № 50</v>
      </c>
    </row>
    <row r="7" spans="1:9" ht="18.75" x14ac:dyDescent="0.25">
      <c r="A7" s="2"/>
    </row>
    <row r="8" spans="1:9" ht="18.75" x14ac:dyDescent="0.25">
      <c r="A8" s="21" t="s">
        <v>25</v>
      </c>
      <c r="B8" s="16"/>
      <c r="C8" s="16"/>
      <c r="D8" s="16"/>
      <c r="E8" s="16"/>
      <c r="F8" s="7"/>
      <c r="G8" s="7"/>
      <c r="H8" s="7"/>
      <c r="I8" s="7"/>
    </row>
    <row r="9" spans="1:9" ht="18.75" x14ac:dyDescent="0.25">
      <c r="A9" s="16" t="s">
        <v>26</v>
      </c>
      <c r="B9" s="16"/>
      <c r="C9" s="16"/>
      <c r="D9" s="16"/>
      <c r="E9" s="16"/>
      <c r="F9" s="7"/>
      <c r="G9" s="7"/>
      <c r="H9" s="7"/>
      <c r="I9" s="7"/>
    </row>
    <row r="10" spans="1:9" ht="18.75" x14ac:dyDescent="0.25">
      <c r="A10" s="16" t="s">
        <v>27</v>
      </c>
      <c r="B10" s="16"/>
      <c r="C10" s="16"/>
      <c r="D10" s="16"/>
      <c r="E10" s="16"/>
      <c r="F10" s="7"/>
      <c r="G10" s="7"/>
      <c r="H10" s="7"/>
      <c r="I10" s="7"/>
    </row>
    <row r="11" spans="1:9" ht="18.75" x14ac:dyDescent="0.25">
      <c r="A11" s="16" t="s">
        <v>28</v>
      </c>
      <c r="B11" s="16"/>
      <c r="C11" s="16"/>
      <c r="D11" s="16"/>
      <c r="E11" s="16"/>
      <c r="F11" s="7"/>
      <c r="G11" s="7"/>
      <c r="H11" s="7"/>
      <c r="I11" s="7"/>
    </row>
    <row r="12" spans="1:9" ht="18.75" x14ac:dyDescent="0.25">
      <c r="A12" s="16" t="str">
        <f>'прил 5'!A11:E11</f>
        <v xml:space="preserve">за 9 месяцев 2016 года </v>
      </c>
      <c r="B12" s="16"/>
      <c r="C12" s="16"/>
      <c r="D12" s="16"/>
      <c r="E12" s="16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19" t="s">
        <v>29</v>
      </c>
      <c r="B15" s="20"/>
      <c r="C15" s="3" t="s">
        <v>6</v>
      </c>
      <c r="D15" s="3" t="s">
        <v>17</v>
      </c>
      <c r="E15" s="9" t="str">
        <f>'прил 5'!E14</f>
        <v>Факт. исполнение за 9 месяцев 2016 г.</v>
      </c>
    </row>
    <row r="16" spans="1:9" ht="60" customHeight="1" thickBot="1" x14ac:dyDescent="0.3">
      <c r="A16" s="17" t="s">
        <v>7</v>
      </c>
      <c r="B16" s="18"/>
      <c r="C16" s="8" t="s">
        <v>8</v>
      </c>
      <c r="D16" s="14">
        <f>D17</f>
        <v>747</v>
      </c>
      <c r="E16" s="14">
        <f>E17</f>
        <v>-200.83594000000085</v>
      </c>
    </row>
    <row r="17" spans="1:5" ht="60" customHeight="1" thickBot="1" x14ac:dyDescent="0.3">
      <c r="A17" s="17" t="s">
        <v>9</v>
      </c>
      <c r="B17" s="18"/>
      <c r="C17" s="4" t="s">
        <v>18</v>
      </c>
      <c r="D17" s="15">
        <f>D19+D21</f>
        <v>747</v>
      </c>
      <c r="E17" s="15">
        <f>E18+E20</f>
        <v>-200.83594000000085</v>
      </c>
    </row>
    <row r="18" spans="1:5" ht="60" customHeight="1" thickBot="1" x14ac:dyDescent="0.3">
      <c r="A18" s="17" t="s">
        <v>10</v>
      </c>
      <c r="B18" s="18"/>
      <c r="C18" s="11" t="s">
        <v>19</v>
      </c>
      <c r="D18" s="14">
        <f>D19</f>
        <v>-23095</v>
      </c>
      <c r="E18" s="14">
        <f>E19</f>
        <v>-16175.970170000001</v>
      </c>
    </row>
    <row r="19" spans="1:5" ht="60" customHeight="1" thickBot="1" x14ac:dyDescent="0.3">
      <c r="A19" s="17" t="s">
        <v>11</v>
      </c>
      <c r="B19" s="18"/>
      <c r="C19" s="5" t="s">
        <v>20</v>
      </c>
      <c r="D19" s="13">
        <f>'прил 5'!D18</f>
        <v>-23095</v>
      </c>
      <c r="E19" s="13">
        <f>'прил 5'!E18</f>
        <v>-16175.970170000001</v>
      </c>
    </row>
    <row r="20" spans="1:5" ht="60" customHeight="1" thickBot="1" x14ac:dyDescent="0.3">
      <c r="A20" s="17" t="s">
        <v>12</v>
      </c>
      <c r="B20" s="18"/>
      <c r="C20" s="11" t="s">
        <v>21</v>
      </c>
      <c r="D20" s="14">
        <f>D21</f>
        <v>23842</v>
      </c>
      <c r="E20" s="12">
        <f>E21</f>
        <v>15975.13423</v>
      </c>
    </row>
    <row r="21" spans="1:5" ht="60" customHeight="1" thickBot="1" x14ac:dyDescent="0.3">
      <c r="A21" s="17" t="s">
        <v>13</v>
      </c>
      <c r="B21" s="18"/>
      <c r="C21" s="11" t="s">
        <v>22</v>
      </c>
      <c r="D21" s="14">
        <f>'прил 5'!D20</f>
        <v>23842</v>
      </c>
      <c r="E21" s="14">
        <f>'прил 5'!E20</f>
        <v>15975.13423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2016-10-17T11:06:48Z</cp:lastPrinted>
  <dcterms:created xsi:type="dcterms:W3CDTF">2016-07-26T12:18:36Z</dcterms:created>
  <dcterms:modified xsi:type="dcterms:W3CDTF">2016-10-17T11:06:52Z</dcterms:modified>
</cp:coreProperties>
</file>