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50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9" i="1" l="1"/>
  <c r="C6" i="1"/>
  <c r="D25" i="1" l="1"/>
  <c r="E22" i="1"/>
  <c r="D18" i="1"/>
  <c r="D27" i="1"/>
  <c r="C27" i="1"/>
  <c r="D26" i="1"/>
  <c r="C26" i="1"/>
  <c r="C25" i="1"/>
  <c r="C18" i="1"/>
  <c r="D21" i="1"/>
  <c r="C21" i="1"/>
  <c r="D20" i="1"/>
  <c r="C20" i="1"/>
  <c r="D19" i="1"/>
  <c r="C19" i="1"/>
  <c r="D17" i="1"/>
  <c r="C17" i="1"/>
  <c r="D15" i="1"/>
  <c r="C15" i="1"/>
  <c r="E25" i="1" l="1"/>
  <c r="E15" i="1"/>
  <c r="E17" i="1"/>
  <c r="E19" i="1"/>
  <c r="E20" i="1"/>
  <c r="E21" i="1"/>
  <c r="E26" i="1"/>
  <c r="E27" i="1"/>
  <c r="E18" i="1"/>
  <c r="D16" i="1" l="1"/>
  <c r="D14" i="1"/>
  <c r="C16" i="1"/>
  <c r="C14" i="1"/>
  <c r="C23" i="1" l="1"/>
  <c r="E14" i="1"/>
  <c r="D23" i="1"/>
  <c r="E23" i="1" s="1"/>
  <c r="E16" i="1"/>
  <c r="D24" i="1"/>
  <c r="C24" i="1"/>
  <c r="D28" i="1" l="1"/>
  <c r="E24" i="1"/>
  <c r="C28" i="1"/>
  <c r="E28" i="1" l="1"/>
</calcChain>
</file>

<file path=xl/sharedStrings.xml><?xml version="1.0" encoding="utf-8"?>
<sst xmlns="http://schemas.openxmlformats.org/spreadsheetml/2006/main" count="39" uniqueCount="39">
  <si>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</si>
  <si>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</si>
  <si>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</si>
  <si>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</si>
  <si>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</si>
  <si>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</si>
  <si>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</si>
  <si>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</si>
  <si>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</si>
  <si>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</si>
  <si>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</si>
  <si>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</si>
  <si>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</si>
  <si>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</si>
  <si>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</si>
  <si>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</si>
  <si>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</si>
  <si>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</si>
  <si>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</si>
  <si>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</si>
  <si>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</si>
  <si>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</si>
  <si>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</si>
  <si>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</si>
  <si>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</si>
  <si>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</si>
  <si>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</si>
  <si>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</si>
  <si>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</si>
  <si>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</si>
  <si>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</si>
  <si>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</si>
  <si>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</si>
  <si>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</si>
  <si>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</si>
  <si>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</si>
  <si>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</si>
  <si>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</si>
  <si>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Факт. исполнение за 9 месяцев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</si>
</sst>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«14» октября 2016 г. № 50</v>
          </cell>
        </row>
        <row r="11">
          <cell r="A11" t="str">
            <v xml:space="preserve">за 9 месяцев 2016 года </v>
          </cell>
        </row>
        <row r="15">
          <cell r="D15">
            <v>1752</v>
          </cell>
          <cell r="E15">
            <v>1660</v>
          </cell>
        </row>
        <row r="21">
          <cell r="D21">
            <v>3017</v>
          </cell>
          <cell r="E21">
            <v>2282</v>
          </cell>
        </row>
        <row r="22">
          <cell r="D22">
            <v>477</v>
          </cell>
          <cell r="E22">
            <v>467</v>
          </cell>
        </row>
        <row r="23">
          <cell r="D23">
            <v>309</v>
          </cell>
          <cell r="E23">
            <v>44</v>
          </cell>
        </row>
        <row r="24">
          <cell r="D24">
            <v>2715</v>
          </cell>
          <cell r="E24">
            <v>693</v>
          </cell>
        </row>
        <row r="28">
          <cell r="D28">
            <v>37</v>
          </cell>
          <cell r="E28">
            <v>28</v>
          </cell>
        </row>
        <row r="29">
          <cell r="D29">
            <v>584</v>
          </cell>
          <cell r="E29">
            <v>433</v>
          </cell>
        </row>
        <row r="30">
          <cell r="D30">
            <v>35</v>
          </cell>
          <cell r="E30">
            <v>32</v>
          </cell>
        </row>
        <row r="32">
          <cell r="D32">
            <v>8794</v>
          </cell>
          <cell r="E32">
            <v>6820</v>
          </cell>
        </row>
        <row r="33">
          <cell r="D33">
            <v>2596</v>
          </cell>
          <cell r="E33">
            <v>2239</v>
          </cell>
        </row>
        <row r="34">
          <cell r="D34">
            <v>2586</v>
          </cell>
          <cell r="E34">
            <v>1059</v>
          </cell>
        </row>
        <row r="35">
          <cell r="D35">
            <v>193</v>
          </cell>
          <cell r="E35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3" workbookViewId="0">
      <selection activeCell="C16" sqref="C16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19" t="s">
        <v>35</v>
      </c>
      <c r="B2" s="19"/>
      <c r="C2" s="19"/>
      <c r="D2" s="19"/>
      <c r="E2" s="19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x14ac:dyDescent="0.25">
      <c r="A4" s="19" t="s">
        <v>2</v>
      </c>
      <c r="B4" s="19"/>
      <c r="C4" s="19"/>
      <c r="D4" s="19"/>
      <c r="E4" s="19"/>
    </row>
    <row r="5" spans="1:5" ht="15.75" x14ac:dyDescent="0.25">
      <c r="A5" s="19" t="s">
        <v>3</v>
      </c>
      <c r="B5" s="19"/>
      <c r="C5" s="19"/>
      <c r="D5" s="19"/>
      <c r="E5" s="19"/>
    </row>
    <row r="6" spans="1:5" ht="15.75" x14ac:dyDescent="0.25">
      <c r="B6" s="11"/>
      <c r="C6" s="19" t="str">
        <f>[1]Лист1!$E$6</f>
        <v>от «14» октября 2016 г. № 50</v>
      </c>
      <c r="D6" s="19"/>
      <c r="E6" s="19"/>
    </row>
    <row r="7" spans="1:5" ht="18.75" x14ac:dyDescent="0.3">
      <c r="A7" s="2"/>
    </row>
    <row r="8" spans="1:5" ht="18.75" x14ac:dyDescent="0.3">
      <c r="A8" s="20" t="s">
        <v>4</v>
      </c>
      <c r="B8" s="20"/>
      <c r="C8" s="20"/>
      <c r="D8" s="20"/>
      <c r="E8" s="20"/>
    </row>
    <row r="9" spans="1:5" ht="18.75" x14ac:dyDescent="0.3">
      <c r="A9" s="20" t="str">
        <f>[1]Лист1!$A$11:$E$11</f>
        <v xml:space="preserve">за 9 месяцев 2016 года </v>
      </c>
      <c r="B9" s="20"/>
      <c r="C9" s="20"/>
      <c r="D9" s="20"/>
      <c r="E9" s="20"/>
    </row>
    <row r="10" spans="1:5" ht="18.75" x14ac:dyDescent="0.3">
      <c r="A10" s="20" t="s">
        <v>5</v>
      </c>
      <c r="B10" s="20"/>
      <c r="C10" s="20"/>
      <c r="D10" s="20"/>
      <c r="E10" s="20"/>
    </row>
    <row r="11" spans="1:5" ht="15.75" x14ac:dyDescent="0.25">
      <c r="A11" s="1"/>
    </row>
    <row r="12" spans="1:5" ht="15.75" x14ac:dyDescent="0.25">
      <c r="A12" s="1" t="s">
        <v>20</v>
      </c>
      <c r="B12" s="4"/>
      <c r="C12" s="4"/>
      <c r="D12" s="4"/>
      <c r="E12" s="5" t="s">
        <v>21</v>
      </c>
    </row>
    <row r="13" spans="1:5" ht="76.5" customHeight="1" x14ac:dyDescent="0.25">
      <c r="A13" s="6" t="s">
        <v>6</v>
      </c>
      <c r="B13" s="6" t="s">
        <v>7</v>
      </c>
      <c r="C13" s="6" t="s">
        <v>22</v>
      </c>
      <c r="D13" s="6" t="s">
        <v>38</v>
      </c>
      <c r="E13" s="6" t="s">
        <v>23</v>
      </c>
    </row>
    <row r="14" spans="1:5" ht="24" customHeight="1" x14ac:dyDescent="0.25">
      <c r="A14" s="7" t="s">
        <v>25</v>
      </c>
      <c r="B14" s="8" t="s">
        <v>8</v>
      </c>
      <c r="C14" s="6">
        <f>[1]Лист1!$D$21</f>
        <v>3017</v>
      </c>
      <c r="D14" s="6">
        <f>[1]Лист1!$E$21</f>
        <v>2282</v>
      </c>
      <c r="E14" s="13">
        <f>D14*100/C14</f>
        <v>75.638051044083525</v>
      </c>
    </row>
    <row r="15" spans="1:5" ht="24" customHeight="1" x14ac:dyDescent="0.25">
      <c r="A15" s="7" t="s">
        <v>26</v>
      </c>
      <c r="B15" s="8" t="s">
        <v>9</v>
      </c>
      <c r="C15" s="6">
        <f>[1]Лист1!$D$15</f>
        <v>1752</v>
      </c>
      <c r="D15" s="6">
        <f>[1]Лист1!$E$15</f>
        <v>1660</v>
      </c>
      <c r="E15" s="13">
        <f t="shared" ref="E15:E28" si="0">D15*100/C15</f>
        <v>94.748858447488587</v>
      </c>
    </row>
    <row r="16" spans="1:5" ht="24" customHeight="1" x14ac:dyDescent="0.25">
      <c r="A16" s="7" t="s">
        <v>27</v>
      </c>
      <c r="B16" s="8" t="s">
        <v>10</v>
      </c>
      <c r="C16" s="6">
        <f>[1]Лист1!$D$22</f>
        <v>477</v>
      </c>
      <c r="D16" s="6">
        <f>[1]Лист1!$E$22</f>
        <v>467</v>
      </c>
      <c r="E16" s="13">
        <f t="shared" si="0"/>
        <v>97.903563941299794</v>
      </c>
    </row>
    <row r="17" spans="1:5" ht="24" customHeight="1" x14ac:dyDescent="0.25">
      <c r="A17" s="18" t="s">
        <v>28</v>
      </c>
      <c r="B17" s="8" t="s">
        <v>11</v>
      </c>
      <c r="C17" s="14">
        <f>[1]Лист1!$D$23</f>
        <v>309</v>
      </c>
      <c r="D17" s="15">
        <f>[1]Лист1!$E$23</f>
        <v>44</v>
      </c>
      <c r="E17" s="13">
        <f t="shared" si="0"/>
        <v>14.239482200647249</v>
      </c>
    </row>
    <row r="18" spans="1:5" ht="24" customHeight="1" x14ac:dyDescent="0.25">
      <c r="A18" s="18"/>
      <c r="B18" s="8" t="s">
        <v>12</v>
      </c>
      <c r="C18" s="6">
        <f>[1]Лист1!$D$24</f>
        <v>2715</v>
      </c>
      <c r="D18" s="6">
        <f>[1]Лист1!$E$24</f>
        <v>693</v>
      </c>
      <c r="E18" s="13">
        <f t="shared" si="0"/>
        <v>25.524861878453038</v>
      </c>
    </row>
    <row r="19" spans="1:5" ht="24" customHeight="1" x14ac:dyDescent="0.25">
      <c r="A19" s="7" t="s">
        <v>29</v>
      </c>
      <c r="B19" s="8" t="s">
        <v>13</v>
      </c>
      <c r="C19" s="6">
        <f>[1]Лист1!$D$28</f>
        <v>37</v>
      </c>
      <c r="D19" s="6">
        <f>[1]Лист1!$E$28</f>
        <v>28</v>
      </c>
      <c r="E19" s="13">
        <f t="shared" si="0"/>
        <v>75.675675675675677</v>
      </c>
    </row>
    <row r="20" spans="1:5" ht="31.5" customHeight="1" x14ac:dyDescent="0.25">
      <c r="A20" s="7" t="s">
        <v>30</v>
      </c>
      <c r="B20" s="8" t="s">
        <v>14</v>
      </c>
      <c r="C20" s="6">
        <f>[1]Лист1!$D$29</f>
        <v>584</v>
      </c>
      <c r="D20" s="6">
        <f>[1]Лист1!$E$29</f>
        <v>433</v>
      </c>
      <c r="E20" s="13">
        <f t="shared" si="0"/>
        <v>74.143835616438352</v>
      </c>
    </row>
    <row r="21" spans="1:5" ht="78.75" customHeight="1" x14ac:dyDescent="0.25">
      <c r="A21" s="7" t="s">
        <v>36</v>
      </c>
      <c r="B21" s="12" t="s">
        <v>37</v>
      </c>
      <c r="C21" s="6">
        <f>[1]Лист1!$D$30</f>
        <v>35</v>
      </c>
      <c r="D21" s="6">
        <f>[1]Лист1!$E$30</f>
        <v>32</v>
      </c>
      <c r="E21" s="13">
        <f t="shared" si="0"/>
        <v>91.428571428571431</v>
      </c>
    </row>
    <row r="22" spans="1:5" ht="31.5" hidden="1" customHeight="1" x14ac:dyDescent="0.25">
      <c r="A22" s="7" t="s">
        <v>33</v>
      </c>
      <c r="B22" s="8" t="s">
        <v>34</v>
      </c>
      <c r="C22" s="6">
        <v>0</v>
      </c>
      <c r="D22" s="6">
        <v>0</v>
      </c>
      <c r="E22" s="13" t="e">
        <f t="shared" si="0"/>
        <v>#DIV/0!</v>
      </c>
    </row>
    <row r="23" spans="1:5" ht="31.5" customHeight="1" x14ac:dyDescent="0.25">
      <c r="A23" s="10" t="s">
        <v>31</v>
      </c>
      <c r="B23" s="9" t="s">
        <v>15</v>
      </c>
      <c r="C23" s="16">
        <f>SUM(C14:C22)</f>
        <v>8926</v>
      </c>
      <c r="D23" s="16">
        <f t="shared" ref="D23" si="1">SUM(D14:D22)</f>
        <v>5639</v>
      </c>
      <c r="E23" s="17">
        <f t="shared" si="0"/>
        <v>63.174994398386737</v>
      </c>
    </row>
    <row r="24" spans="1:5" ht="31.5" customHeight="1" x14ac:dyDescent="0.25">
      <c r="A24" s="10" t="s">
        <v>32</v>
      </c>
      <c r="B24" s="9" t="s">
        <v>24</v>
      </c>
      <c r="C24" s="16">
        <f>C25+C26+C27</f>
        <v>14169</v>
      </c>
      <c r="D24" s="16">
        <f>D25+D26+D27</f>
        <v>10311</v>
      </c>
      <c r="E24" s="17">
        <f t="shared" si="0"/>
        <v>72.771543510480626</v>
      </c>
    </row>
    <row r="25" spans="1:5" ht="24" customHeight="1" x14ac:dyDescent="0.25">
      <c r="A25" s="7"/>
      <c r="B25" s="8" t="s">
        <v>16</v>
      </c>
      <c r="C25" s="6">
        <f>[1]Лист1!$D$32+[1]Лист1!$D$33</f>
        <v>11390</v>
      </c>
      <c r="D25" s="6">
        <f>[1]Лист1!$E$32+[1]Лист1!$E$33</f>
        <v>9059</v>
      </c>
      <c r="E25" s="13">
        <f t="shared" si="0"/>
        <v>79.534679543459177</v>
      </c>
    </row>
    <row r="26" spans="1:5" ht="24" customHeight="1" x14ac:dyDescent="0.25">
      <c r="A26" s="7"/>
      <c r="B26" s="8" t="s">
        <v>17</v>
      </c>
      <c r="C26" s="6">
        <f>[1]Лист1!$D$34</f>
        <v>2586</v>
      </c>
      <c r="D26" s="6">
        <f>[1]Лист1!$E$34</f>
        <v>1059</v>
      </c>
      <c r="E26" s="13">
        <f t="shared" si="0"/>
        <v>40.951276102088165</v>
      </c>
    </row>
    <row r="27" spans="1:5" ht="24" customHeight="1" x14ac:dyDescent="0.25">
      <c r="A27" s="7"/>
      <c r="B27" s="8" t="s">
        <v>18</v>
      </c>
      <c r="C27" s="6">
        <f>[1]Лист1!$D$35</f>
        <v>193</v>
      </c>
      <c r="D27" s="6">
        <f>[1]Лист1!$E$35</f>
        <v>193</v>
      </c>
      <c r="E27" s="13">
        <f t="shared" si="0"/>
        <v>100</v>
      </c>
    </row>
    <row r="28" spans="1:5" ht="24" customHeight="1" x14ac:dyDescent="0.25">
      <c r="A28" s="10"/>
      <c r="B28" s="9" t="s">
        <v>19</v>
      </c>
      <c r="C28" s="16">
        <f>C23+C24</f>
        <v>23095</v>
      </c>
      <c r="D28" s="16">
        <f>D23+D24</f>
        <v>15950</v>
      </c>
      <c r="E28" s="17">
        <f t="shared" si="0"/>
        <v>69.06256765533665</v>
      </c>
    </row>
    <row r="29" spans="1:5" ht="15.75" x14ac:dyDescent="0.25">
      <c r="A29" s="1"/>
    </row>
    <row r="30" spans="1:5" ht="15.75" x14ac:dyDescent="0.25">
      <c r="A30" s="1"/>
    </row>
    <row r="31" spans="1:5" ht="18.75" x14ac:dyDescent="0.3">
      <c r="A31" s="3"/>
    </row>
    <row r="32" spans="1:5" ht="18.75" x14ac:dyDescent="0.3">
      <c r="A32" s="3"/>
    </row>
    <row r="33" spans="1:1" ht="18.75" x14ac:dyDescent="0.3">
      <c r="A33" s="3"/>
    </row>
  </sheetData>
  <mergeCells count="10">
    <mergeCell ref="A17:A18"/>
    <mergeCell ref="A1:E1"/>
    <mergeCell ref="A2:E2"/>
    <mergeCell ref="A3:E3"/>
    <mergeCell ref="A4:E4"/>
    <mergeCell ref="A5:E5"/>
    <mergeCell ref="A8:E8"/>
    <mergeCell ref="A9:E9"/>
    <mergeCell ref="A10:E10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2016-10-20T10:17:41Z</cp:lastPrinted>
  <dcterms:created xsi:type="dcterms:W3CDTF">2015-07-31T08:02:16Z</dcterms:created>
  <dcterms:modified xsi:type="dcterms:W3CDTF">2016-10-20T10:17:43Z</dcterms:modified>
</cp:coreProperties>
</file>