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3" i="3" l="1"/>
  <c r="D33" i="3"/>
  <c r="E32" i="3"/>
  <c r="D32" i="3"/>
  <c r="E31" i="3"/>
  <c r="D31" i="3"/>
  <c r="D29" i="3"/>
  <c r="E30" i="3"/>
  <c r="D30" i="3"/>
  <c r="E26" i="3"/>
  <c r="E25" i="3"/>
  <c r="D26" i="3"/>
  <c r="D25" i="3"/>
  <c r="E23" i="3"/>
  <c r="D23" i="3"/>
  <c r="E22" i="3"/>
  <c r="D22" i="3"/>
  <c r="E21" i="3"/>
  <c r="D21" i="3"/>
  <c r="E20" i="3"/>
  <c r="D20" i="3"/>
  <c r="E19" i="3"/>
  <c r="D19" i="3"/>
  <c r="E18" i="3"/>
  <c r="D18" i="3"/>
  <c r="D2" i="3" l="1"/>
  <c r="E29" i="3" l="1"/>
  <c r="E28" i="3"/>
  <c r="D28" i="3"/>
  <c r="D24" i="3"/>
  <c r="D15" i="3" l="1"/>
  <c r="F30" i="3"/>
  <c r="E24" i="3"/>
  <c r="E17" i="3"/>
  <c r="D17" i="3"/>
  <c r="E14" i="3"/>
  <c r="D14" i="3"/>
  <c r="E16" i="3"/>
  <c r="D16" i="3"/>
  <c r="E13" i="3" l="1"/>
  <c r="D13" i="3"/>
  <c r="F13" i="3" l="1"/>
  <c r="E27" i="3"/>
  <c r="D27" i="3"/>
  <c r="E15" i="3"/>
  <c r="E34" i="3" l="1"/>
  <c r="D34" i="3"/>
  <c r="F31" i="3"/>
  <c r="F22" i="3"/>
  <c r="F24" i="3"/>
  <c r="F26" i="3"/>
  <c r="F28" i="3"/>
  <c r="F29" i="3"/>
  <c r="F20" i="3"/>
  <c r="F21" i="3"/>
  <c r="F25" i="3"/>
  <c r="F27" i="3"/>
  <c r="F23" i="3"/>
  <c r="E12" i="3"/>
  <c r="D12" i="3"/>
  <c r="C9" i="3"/>
  <c r="F33" i="3"/>
  <c r="E5" i="3"/>
  <c r="F15" i="3"/>
  <c r="F16" i="3" l="1"/>
  <c r="F17" i="3"/>
  <c r="F19" i="3"/>
  <c r="F18" i="3"/>
  <c r="F14" i="3"/>
  <c r="F34" i="3" l="1"/>
</calcChain>
</file>

<file path=xl/sharedStrings.xml><?xml version="1.0" encoding="utf-8"?>
<sst xmlns="http://schemas.openxmlformats.org/spreadsheetml/2006/main" count="69" uniqueCount="42">
  <si>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</si>
  <si>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</si>
  <si>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</si>
  <si>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</si>
  <si>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</si>
  <si>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</si>
  <si>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</si>
  <si>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</si>
  <si>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</si>
  <si>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</si>
  <si>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</si>
  <si>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</si>
  <si>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</si>
  <si>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</si>
  <si>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</si>
  <si>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</si>
  <si>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</si>
  <si>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</si>
  <si>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</si>
  <si>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</si>
  <si>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</si>
  <si>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</si>
  <si>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</si>
  <si>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</si>
  <si>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</si>
  <si>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</si>
  <si>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</si>
  <si>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</si>
  <si>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</si>
  <si>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</si>
  <si>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</si>
  <si>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</si>
  <si>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</si>
  <si>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</si>
  <si>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</si>
  <si>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</si>
  <si>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</si>
  <si>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</si>
  <si>
    <t xml:space="preserve"> Приложение № 7</t>
  </si>
  <si>
    <t xml:space="preserve">сельского поселения Утевка 
</t>
  </si>
  <si>
    <t>муниципального района Нефтегорский 
Самарской области</t>
  </si>
  <si>
    <t>Другие вопросы в области культуры и 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</si>
</sst>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/>
      <sheetData sheetId="1">
        <row r="2">
          <cell r="E2" t="str">
            <v>к Постановлению</v>
          </cell>
        </row>
        <row r="15">
          <cell r="D15" t="str">
            <v>Утверждено на 2019 год</v>
          </cell>
          <cell r="E15" t="str">
            <v xml:space="preserve">Фактически исполнено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«13» мая 2019 г. № 74/1</v>
          </cell>
        </row>
        <row r="11">
          <cell r="C11" t="str">
            <v xml:space="preserve">за 1 квартал 2019 года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914</v>
          </cell>
          <cell r="K16">
            <v>170</v>
          </cell>
        </row>
        <row r="17">
          <cell r="J17">
            <v>3631</v>
          </cell>
          <cell r="K17">
            <v>672</v>
          </cell>
        </row>
        <row r="33">
          <cell r="J33">
            <v>0</v>
          </cell>
        </row>
        <row r="38">
          <cell r="J38">
            <v>0</v>
          </cell>
          <cell r="K38">
            <v>0</v>
          </cell>
        </row>
        <row r="39">
          <cell r="J39">
            <v>1852</v>
          </cell>
          <cell r="K39">
            <v>408.5</v>
          </cell>
        </row>
        <row r="58">
          <cell r="J58">
            <v>224</v>
          </cell>
          <cell r="K58">
            <v>51</v>
          </cell>
        </row>
        <row r="62">
          <cell r="J62">
            <v>66</v>
          </cell>
          <cell r="K62">
            <v>0</v>
          </cell>
        </row>
        <row r="68">
          <cell r="J68">
            <v>1</v>
          </cell>
          <cell r="K68">
            <v>0</v>
          </cell>
        </row>
        <row r="71">
          <cell r="J71">
            <v>276</v>
          </cell>
          <cell r="K71">
            <v>0</v>
          </cell>
        </row>
        <row r="74">
          <cell r="J74">
            <v>2762</v>
          </cell>
          <cell r="K74">
            <v>475</v>
          </cell>
        </row>
        <row r="85">
          <cell r="J85">
            <v>90</v>
          </cell>
          <cell r="K85">
            <v>0</v>
          </cell>
        </row>
        <row r="90">
          <cell r="J90">
            <v>0</v>
          </cell>
        </row>
        <row r="101">
          <cell r="J101">
            <v>273</v>
          </cell>
          <cell r="K101">
            <v>0</v>
          </cell>
        </row>
        <row r="112">
          <cell r="J112">
            <v>5383</v>
          </cell>
          <cell r="K112">
            <v>707</v>
          </cell>
        </row>
        <row r="141">
          <cell r="J141">
            <v>0</v>
          </cell>
        </row>
        <row r="151">
          <cell r="K151">
            <v>0</v>
          </cell>
        </row>
        <row r="153">
          <cell r="J153">
            <v>0</v>
          </cell>
        </row>
        <row r="154">
          <cell r="J154">
            <v>0</v>
          </cell>
        </row>
        <row r="156">
          <cell r="J156">
            <v>357</v>
          </cell>
          <cell r="K156">
            <v>0</v>
          </cell>
        </row>
        <row r="159">
          <cell r="J159">
            <v>6</v>
          </cell>
          <cell r="K159">
            <v>6</v>
          </cell>
        </row>
        <row r="164">
          <cell r="J164">
            <v>25</v>
          </cell>
          <cell r="K164">
            <v>25</v>
          </cell>
        </row>
        <row r="168">
          <cell r="J168">
            <v>7238</v>
          </cell>
          <cell r="K168">
            <v>1857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31" sqref="D31"/>
    </sheetView>
  </sheetViews>
  <sheetFormatPr defaultRowHeight="12.75" x14ac:dyDescent="0.2"/>
  <cols>
    <col min="1" max="1" width="8.28515625" customWidth="1"/>
    <col min="2" max="2" width="8" customWidth="1"/>
    <col min="3" max="3" width="36.1406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2" t="s">
        <v>38</v>
      </c>
      <c r="E1" s="12"/>
      <c r="F1" s="12"/>
    </row>
    <row r="2" spans="1:6" ht="18" customHeight="1" x14ac:dyDescent="0.25">
      <c r="A2" s="1"/>
      <c r="B2" s="1"/>
      <c r="C2" s="1"/>
      <c r="D2" s="12" t="str">
        <f>'[1]прил 6'!$E$2</f>
        <v>к Постановлению</v>
      </c>
      <c r="E2" s="12"/>
      <c r="F2" s="12"/>
    </row>
    <row r="3" spans="1:6" ht="16.5" customHeight="1" x14ac:dyDescent="0.25">
      <c r="A3" s="1"/>
      <c r="B3" s="1"/>
      <c r="C3" s="1"/>
      <c r="D3" s="12" t="s">
        <v>39</v>
      </c>
      <c r="E3" s="12"/>
      <c r="F3" s="12"/>
    </row>
    <row r="4" spans="1:6" ht="33" customHeight="1" x14ac:dyDescent="0.25">
      <c r="A4" s="1"/>
      <c r="B4" s="1"/>
      <c r="C4" s="1"/>
      <c r="D4" s="12" t="s">
        <v>40</v>
      </c>
      <c r="E4" s="12"/>
      <c r="F4" s="12"/>
    </row>
    <row r="5" spans="1:6" ht="15.75" x14ac:dyDescent="0.25">
      <c r="A5" s="1"/>
      <c r="B5" s="1"/>
      <c r="C5" s="1"/>
      <c r="D5" s="1"/>
      <c r="E5" s="11" t="str">
        <f>[2]Лист1!$E$6</f>
        <v>от «13» мая 2019 г. № 74/1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10" t="s">
        <v>32</v>
      </c>
      <c r="B7" s="10"/>
      <c r="C7" s="10"/>
      <c r="D7" s="10"/>
      <c r="E7" s="10"/>
      <c r="F7" s="10"/>
    </row>
    <row r="8" spans="1:6" ht="36.75" customHeight="1" x14ac:dyDescent="0.2">
      <c r="A8" s="10"/>
      <c r="B8" s="10"/>
      <c r="C8" s="10"/>
      <c r="D8" s="10"/>
      <c r="E8" s="10"/>
      <c r="F8" s="10"/>
    </row>
    <row r="9" spans="1:6" ht="17.25" customHeight="1" x14ac:dyDescent="0.25">
      <c r="A9" s="6"/>
      <c r="B9" s="6"/>
      <c r="C9" s="10" t="str">
        <f>[2]Лист1!$C$11</f>
        <v xml:space="preserve">за 1 квартал 2019 года </v>
      </c>
      <c r="D9" s="10"/>
      <c r="E9" s="10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tr">
        <f>'[1]прил 6'!$D$15</f>
        <v>Утверждено на 2019 год</v>
      </c>
      <c r="E12" s="8" t="str">
        <f>'[1]прил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9">
        <f>[3]Ведомст.!$J$16</f>
        <v>914</v>
      </c>
      <c r="E13" s="9">
        <f>[3]Ведомст.!$K$16</f>
        <v>170</v>
      </c>
      <c r="F13" s="4">
        <f>SUM(E13)/D13*100</f>
        <v>18.599562363238512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9">
        <f>[3]Ведомст.!$J$17</f>
        <v>3631</v>
      </c>
      <c r="E14" s="9">
        <f>[3]Ведомст.!$K$17</f>
        <v>672</v>
      </c>
      <c r="F14" s="4">
        <f>SUM(E14)/D14*100</f>
        <v>18.50729826494079</v>
      </c>
    </row>
    <row r="15" spans="1:6" ht="31.5" hidden="1" x14ac:dyDescent="0.25">
      <c r="A15" s="3" t="s">
        <v>13</v>
      </c>
      <c r="B15" s="3" t="s">
        <v>19</v>
      </c>
      <c r="C15" s="2" t="s">
        <v>26</v>
      </c>
      <c r="D15" s="9">
        <f>[3]Ведомст.!$J$33</f>
        <v>0</v>
      </c>
      <c r="E15" s="9">
        <f>[3]Ведомст.!$K$32</f>
        <v>0</v>
      </c>
      <c r="F15" s="4" t="e">
        <f t="shared" ref="F15:F34" si="0">SUM(E15)/D15*100</f>
        <v>#DIV/0!</v>
      </c>
    </row>
    <row r="16" spans="1:6" ht="15.75" hidden="1" x14ac:dyDescent="0.25">
      <c r="A16" s="3" t="s">
        <v>13</v>
      </c>
      <c r="B16" s="3" t="s">
        <v>25</v>
      </c>
      <c r="C16" s="2" t="s">
        <v>27</v>
      </c>
      <c r="D16" s="9">
        <f>[3]Ведомст.!$J$38</f>
        <v>0</v>
      </c>
      <c r="E16" s="9">
        <f>[3]Ведомст.!$K$38</f>
        <v>0</v>
      </c>
      <c r="F16" s="4" t="e">
        <f>SUM(E16)/D16*100</f>
        <v>#DIV/0!</v>
      </c>
    </row>
    <row r="17" spans="1:6" ht="31.5" x14ac:dyDescent="0.25">
      <c r="A17" s="3" t="s">
        <v>13</v>
      </c>
      <c r="B17" s="3">
        <v>13</v>
      </c>
      <c r="C17" s="2" t="s">
        <v>5</v>
      </c>
      <c r="D17" s="9">
        <f>[3]Ведомст.!$J$39</f>
        <v>1852</v>
      </c>
      <c r="E17" s="9">
        <f>[3]Ведомст.!$K$39</f>
        <v>408.5</v>
      </c>
      <c r="F17" s="4">
        <f>SUM(E17)/D17*100</f>
        <v>22.057235421166308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9">
        <f>[3]Ведомст.!$J$58</f>
        <v>224</v>
      </c>
      <c r="E18" s="9">
        <f>[3]Ведомст.!$K$58</f>
        <v>51</v>
      </c>
      <c r="F18" s="4">
        <f t="shared" si="0"/>
        <v>22.767857142857142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9">
        <f>[3]Ведомст.!$J$62</f>
        <v>66</v>
      </c>
      <c r="E19" s="9">
        <f>[3]Ведомст.!$K$62</f>
        <v>0</v>
      </c>
      <c r="F19" s="4">
        <f t="shared" si="0"/>
        <v>0</v>
      </c>
    </row>
    <row r="20" spans="1:6" ht="47.25" customHeight="1" x14ac:dyDescent="0.25">
      <c r="A20" s="3" t="s">
        <v>15</v>
      </c>
      <c r="B20" s="3" t="s">
        <v>21</v>
      </c>
      <c r="C20" s="2" t="s">
        <v>36</v>
      </c>
      <c r="D20" s="9">
        <f>[3]Ведомст.!$J$68</f>
        <v>1</v>
      </c>
      <c r="E20" s="9">
        <f>[3]Ведомст.!$K$68</f>
        <v>0</v>
      </c>
      <c r="F20" s="4">
        <f>SUM(E20)/D20*100</f>
        <v>0</v>
      </c>
    </row>
    <row r="21" spans="1:6" ht="18.75" customHeight="1" x14ac:dyDescent="0.25">
      <c r="A21" s="3" t="s">
        <v>16</v>
      </c>
      <c r="B21" s="3" t="s">
        <v>18</v>
      </c>
      <c r="C21" s="2" t="s">
        <v>6</v>
      </c>
      <c r="D21" s="9">
        <f>[3]Ведомст.!$J$71</f>
        <v>276</v>
      </c>
      <c r="E21" s="9">
        <f>[3]Ведомст.!$K$71</f>
        <v>0</v>
      </c>
      <c r="F21" s="4">
        <f t="shared" ref="F21" si="1">SUM(E21)/D21*100</f>
        <v>0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9">
        <f>[3]Ведомст.!$J$74</f>
        <v>2762</v>
      </c>
      <c r="E22" s="9">
        <f>[3]Ведомст.!$K$74</f>
        <v>475</v>
      </c>
      <c r="F22" s="4">
        <f>SUM(E22)/D22*100</f>
        <v>17.197682838522809</v>
      </c>
    </row>
    <row r="23" spans="1:6" ht="31.5" x14ac:dyDescent="0.25">
      <c r="A23" s="3" t="s">
        <v>16</v>
      </c>
      <c r="B23" s="3">
        <v>12</v>
      </c>
      <c r="C23" s="2" t="s">
        <v>7</v>
      </c>
      <c r="D23" s="9">
        <f>[3]Ведомст.!$J$85</f>
        <v>90</v>
      </c>
      <c r="E23" s="9">
        <f>[3]Ведомст.!$K$85</f>
        <v>0</v>
      </c>
      <c r="F23" s="4">
        <f>SUM(E23)/D23*100</f>
        <v>0</v>
      </c>
    </row>
    <row r="24" spans="1:6" ht="15.75" hidden="1" x14ac:dyDescent="0.25">
      <c r="A24" s="3" t="s">
        <v>18</v>
      </c>
      <c r="B24" s="3" t="s">
        <v>13</v>
      </c>
      <c r="C24" s="2" t="s">
        <v>33</v>
      </c>
      <c r="D24" s="9">
        <f>[3]Ведомст.!$J$90</f>
        <v>0</v>
      </c>
      <c r="E24" s="9">
        <f>[3]Ведомст.!$K$90</f>
        <v>0</v>
      </c>
      <c r="F24" s="4" t="e">
        <f>SUM(E24)/D24*100</f>
        <v>#DIV/0!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9">
        <f>[3]Ведомст.!$J$101</f>
        <v>273</v>
      </c>
      <c r="E25" s="9">
        <f>[3]Ведомст.!$K$101</f>
        <v>0</v>
      </c>
      <c r="F25" s="4">
        <f>SUM(E25)/D25*100</f>
        <v>0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9">
        <f>[3]Ведомст.!$J$112</f>
        <v>5383</v>
      </c>
      <c r="E26" s="9">
        <f>[3]Ведомст.!$K$112</f>
        <v>707</v>
      </c>
      <c r="F26" s="4">
        <f>SUM(E26)/D26*100</f>
        <v>13.133940182054616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9">
        <f>[3]Ведомст.!$J$141</f>
        <v>0</v>
      </c>
      <c r="E27" s="9">
        <f>[3]Ведомст.!$K$141</f>
        <v>0</v>
      </c>
      <c r="F27" s="4" t="e">
        <f t="shared" ref="F27:F31" si="2">SUM(E27)/D27*100</f>
        <v>#DIV/0!</v>
      </c>
    </row>
    <row r="28" spans="1:6" ht="15.75" hidden="1" x14ac:dyDescent="0.25">
      <c r="A28" s="3">
        <v>10</v>
      </c>
      <c r="B28" s="3" t="s">
        <v>13</v>
      </c>
      <c r="C28" s="2" t="s">
        <v>10</v>
      </c>
      <c r="D28" s="9">
        <f>[3]Ведомст.!$J$153</f>
        <v>0</v>
      </c>
      <c r="E28" s="9">
        <f>[3]Ведомст.!$K$151</f>
        <v>0</v>
      </c>
      <c r="F28" s="4" t="e">
        <f t="shared" si="2"/>
        <v>#DIV/0!</v>
      </c>
    </row>
    <row r="29" spans="1:6" ht="18.75" hidden="1" customHeight="1" x14ac:dyDescent="0.25">
      <c r="A29" s="3" t="s">
        <v>34</v>
      </c>
      <c r="B29" s="3" t="s">
        <v>15</v>
      </c>
      <c r="C29" s="2" t="s">
        <v>35</v>
      </c>
      <c r="D29" s="9">
        <f>[3]Ведомст.!$J$154</f>
        <v>0</v>
      </c>
      <c r="E29" s="9">
        <f>[3]Ведомст.!$K$156</f>
        <v>0</v>
      </c>
      <c r="F29" s="4" t="e">
        <f t="shared" si="2"/>
        <v>#DIV/0!</v>
      </c>
    </row>
    <row r="30" spans="1:6" ht="15.75" x14ac:dyDescent="0.25">
      <c r="A30" s="3" t="s">
        <v>34</v>
      </c>
      <c r="B30" s="3" t="s">
        <v>17</v>
      </c>
      <c r="C30" s="2" t="s">
        <v>37</v>
      </c>
      <c r="D30" s="9">
        <f>[3]Ведомст.!$J$156</f>
        <v>357</v>
      </c>
      <c r="E30" s="9">
        <f>[3]Ведомст.!$K$156</f>
        <v>0</v>
      </c>
      <c r="F30" s="4">
        <f t="shared" si="2"/>
        <v>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9">
        <f>[3]Ведомст.!$J$159</f>
        <v>6</v>
      </c>
      <c r="E31" s="9">
        <f>[3]Ведомст.!$K$159</f>
        <v>6</v>
      </c>
      <c r="F31" s="4">
        <f t="shared" si="2"/>
        <v>100</v>
      </c>
    </row>
    <row r="32" spans="1:6" ht="31.5" x14ac:dyDescent="0.25">
      <c r="A32" s="3" t="s">
        <v>25</v>
      </c>
      <c r="B32" s="3" t="s">
        <v>18</v>
      </c>
      <c r="C32" s="2" t="s">
        <v>41</v>
      </c>
      <c r="D32" s="9">
        <f>[3]Ведомст.!$J$164</f>
        <v>25</v>
      </c>
      <c r="E32" s="9">
        <f>[3]Ведомст.!$K$164</f>
        <v>25</v>
      </c>
      <c r="F32" s="4"/>
    </row>
    <row r="33" spans="1:6" ht="15.75" x14ac:dyDescent="0.25">
      <c r="A33" s="3" t="s">
        <v>21</v>
      </c>
      <c r="B33" s="3" t="s">
        <v>15</v>
      </c>
      <c r="C33" s="2" t="s">
        <v>30</v>
      </c>
      <c r="D33" s="9">
        <f>[3]Ведомст.!$J$168</f>
        <v>7238</v>
      </c>
      <c r="E33" s="9">
        <f>[3]Ведомст.!$K$168</f>
        <v>1857</v>
      </c>
      <c r="F33" s="4">
        <f t="shared" si="0"/>
        <v>25.656258634982038</v>
      </c>
    </row>
    <row r="34" spans="1:6" ht="15.75" x14ac:dyDescent="0.25">
      <c r="A34" s="2"/>
      <c r="B34" s="2"/>
      <c r="C34" s="2" t="s">
        <v>12</v>
      </c>
      <c r="D34" s="9">
        <f>SUM(D13:D33)</f>
        <v>23098</v>
      </c>
      <c r="E34" s="9">
        <f>SUM(E13:E33)</f>
        <v>4371.5</v>
      </c>
      <c r="F34" s="4">
        <f t="shared" si="0"/>
        <v>18.925881028660491</v>
      </c>
    </row>
  </sheetData>
  <mergeCells count="7">
    <mergeCell ref="A7:F8"/>
    <mergeCell ref="E5:F5"/>
    <mergeCell ref="C9:E9"/>
    <mergeCell ref="D1:F1"/>
    <mergeCell ref="D2:F2"/>
    <mergeCell ref="D3:F3"/>
    <mergeCell ref="D4:F4"/>
  </mergeCells>
  <phoneticPr fontId="0" type="noConversion"/>
  <pageMargins left="0.43307086614173229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2019-05-31T07:33:03Z</cp:lastPrinted>
  <dcterms:created xsi:type="dcterms:W3CDTF">1996-10-08T23:32:33Z</dcterms:created>
  <dcterms:modified xsi:type="dcterms:W3CDTF">2019-05-31T07:33:03Z</dcterms:modified>
</cp:coreProperties>
</file>