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240" windowWidth="9720" windowHeight="720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K12" i="4"/>
  <c r="C5"/>
  <c r="B5" i="16" s="1"/>
  <c r="C4" i="4"/>
  <c r="B4" i="16" s="1"/>
  <c r="C3" i="4"/>
  <c r="B3" i="16" s="1"/>
  <c r="C2" i="4"/>
  <c r="B2" i="16" s="1"/>
  <c r="G47" l="1"/>
  <c r="G51"/>
  <c r="F51"/>
  <c r="K58" i="4"/>
  <c r="K57" s="1"/>
  <c r="J58"/>
  <c r="J57" s="1"/>
  <c r="G46" i="16"/>
  <c r="G43"/>
  <c r="G42" s="1"/>
  <c r="F43"/>
  <c r="F42"/>
  <c r="K124" i="4"/>
  <c r="J124"/>
  <c r="K109"/>
  <c r="J96" l="1"/>
  <c r="F20" i="16"/>
  <c r="G16"/>
  <c r="G15"/>
  <c r="F16"/>
  <c r="F15"/>
  <c r="J109" i="4"/>
  <c r="G14" i="16" l="1"/>
  <c r="F14"/>
  <c r="F29"/>
  <c r="F47" l="1"/>
  <c r="G48" l="1"/>
  <c r="F48"/>
  <c r="K153" i="4"/>
  <c r="K152" s="1"/>
  <c r="K126"/>
  <c r="K105"/>
  <c r="K107"/>
  <c r="K112"/>
  <c r="K114"/>
  <c r="K116"/>
  <c r="K118"/>
  <c r="K122"/>
  <c r="J126"/>
  <c r="G45" i="16"/>
  <c r="F45"/>
  <c r="G33"/>
  <c r="G32" s="1"/>
  <c r="F33"/>
  <c r="F32" s="1"/>
  <c r="K96" i="4"/>
  <c r="G29" i="16"/>
  <c r="G28" s="1"/>
  <c r="K94" i="4"/>
  <c r="J94"/>
  <c r="G41" i="16"/>
  <c r="G40" s="1"/>
  <c r="F41"/>
  <c r="F40" s="1"/>
  <c r="K91" i="4"/>
  <c r="K90" s="1"/>
  <c r="J91"/>
  <c r="J90" s="1"/>
  <c r="K47"/>
  <c r="J47"/>
  <c r="G35" i="16"/>
  <c r="F35"/>
  <c r="K45" i="4"/>
  <c r="J45"/>
  <c r="F28" i="16"/>
  <c r="K43" i="4"/>
  <c r="J43"/>
  <c r="K104" l="1"/>
  <c r="G20" i="16"/>
  <c r="K39" i="4"/>
  <c r="J39"/>
  <c r="J23"/>
  <c r="B9"/>
  <c r="F13" i="16"/>
  <c r="A10"/>
  <c r="G22" l="1"/>
  <c r="G21" s="1"/>
  <c r="F22"/>
  <c r="F21" s="1"/>
  <c r="G55" l="1"/>
  <c r="G50"/>
  <c r="G49"/>
  <c r="G37"/>
  <c r="G36" s="1"/>
  <c r="G34"/>
  <c r="G31"/>
  <c r="G30" s="1"/>
  <c r="G27"/>
  <c r="G26" s="1"/>
  <c r="G25"/>
  <c r="G24"/>
  <c r="G19"/>
  <c r="G18"/>
  <c r="G17" s="1"/>
  <c r="K159" i="4"/>
  <c r="J159"/>
  <c r="G13" i="16"/>
  <c r="C6" i="4"/>
  <c r="B6" i="16" s="1"/>
  <c r="K161" i="4"/>
  <c r="K150"/>
  <c r="K149" s="1"/>
  <c r="K148" s="1"/>
  <c r="K98"/>
  <c r="K93" s="1"/>
  <c r="K89" s="1"/>
  <c r="K41"/>
  <c r="K38" s="1"/>
  <c r="K36"/>
  <c r="K35" s="1"/>
  <c r="K33"/>
  <c r="K32" s="1"/>
  <c r="K23"/>
  <c r="K19"/>
  <c r="K21"/>
  <c r="K16"/>
  <c r="K15" s="1"/>
  <c r="J86"/>
  <c r="F55" i="16"/>
  <c r="F50"/>
  <c r="J53" i="4"/>
  <c r="J52" s="1"/>
  <c r="J51" s="1"/>
  <c r="G44" i="16" l="1"/>
  <c r="K18" i="4"/>
  <c r="G23" i="16"/>
  <c r="F49"/>
  <c r="F46"/>
  <c r="F37"/>
  <c r="F27"/>
  <c r="F24"/>
  <c r="F44" l="1"/>
  <c r="K14" i="4"/>
  <c r="F31" i="16"/>
  <c r="F30" s="1"/>
  <c r="J161" i="4"/>
  <c r="J98"/>
  <c r="F25" i="16" l="1"/>
  <c r="J141" i="4"/>
  <c r="J138"/>
  <c r="J31"/>
  <c r="J28"/>
  <c r="F36" i="16" l="1"/>
  <c r="F34"/>
  <c r="F26"/>
  <c r="F19"/>
  <c r="F23" l="1"/>
  <c r="K170" i="4" l="1"/>
  <c r="K169" s="1"/>
  <c r="K168" s="1"/>
  <c r="J170"/>
  <c r="J169" s="1"/>
  <c r="J168" s="1"/>
  <c r="K165"/>
  <c r="J165"/>
  <c r="K163"/>
  <c r="J163"/>
  <c r="J158" s="1"/>
  <c r="J155"/>
  <c r="J153"/>
  <c r="J150"/>
  <c r="J149" s="1"/>
  <c r="K146"/>
  <c r="J146"/>
  <c r="K144"/>
  <c r="J144"/>
  <c r="J142"/>
  <c r="J140"/>
  <c r="J137"/>
  <c r="J136" s="1"/>
  <c r="J134"/>
  <c r="J133" s="1"/>
  <c r="K131"/>
  <c r="J131"/>
  <c r="J130" s="1"/>
  <c r="J129" s="1"/>
  <c r="K130"/>
  <c r="K129" s="1"/>
  <c r="J122"/>
  <c r="J120"/>
  <c r="J118"/>
  <c r="J116"/>
  <c r="J114"/>
  <c r="J112"/>
  <c r="J107"/>
  <c r="J105"/>
  <c r="K102"/>
  <c r="J102"/>
  <c r="K100"/>
  <c r="J100"/>
  <c r="J93" s="1"/>
  <c r="J87"/>
  <c r="J85"/>
  <c r="K82"/>
  <c r="J82"/>
  <c r="K77"/>
  <c r="J77"/>
  <c r="K75"/>
  <c r="J75"/>
  <c r="J73"/>
  <c r="K69"/>
  <c r="J69"/>
  <c r="J66"/>
  <c r="J65" s="1"/>
  <c r="J62"/>
  <c r="J61" s="1"/>
  <c r="K56"/>
  <c r="J56"/>
  <c r="J41"/>
  <c r="J38" s="1"/>
  <c r="J36"/>
  <c r="J35" s="1"/>
  <c r="J33"/>
  <c r="J32" s="1"/>
  <c r="J30"/>
  <c r="J29" s="1"/>
  <c r="J27"/>
  <c r="J19"/>
  <c r="J21"/>
  <c r="J16"/>
  <c r="J15" s="1"/>
  <c r="J104" l="1"/>
  <c r="J89" s="1"/>
  <c r="K79"/>
  <c r="K81"/>
  <c r="K80" s="1"/>
  <c r="J80"/>
  <c r="J79" s="1"/>
  <c r="G39" i="16"/>
  <c r="G38" s="1"/>
  <c r="G56" s="1"/>
  <c r="K158" i="4"/>
  <c r="K157" s="1"/>
  <c r="K73"/>
  <c r="K66"/>
  <c r="K65" s="1"/>
  <c r="K53"/>
  <c r="K52" s="1"/>
  <c r="K51" s="1"/>
  <c r="F39" i="16"/>
  <c r="F38" s="1"/>
  <c r="J157" i="4"/>
  <c r="F18" i="16"/>
  <c r="F17" s="1"/>
  <c r="F56" s="1"/>
  <c r="J71" i="4"/>
  <c r="J68" s="1"/>
  <c r="K139"/>
  <c r="J18"/>
  <c r="J84"/>
  <c r="J139"/>
  <c r="J152"/>
  <c r="J148" s="1"/>
  <c r="J64" l="1"/>
  <c r="J14"/>
  <c r="K71"/>
  <c r="K68" s="1"/>
  <c r="K64" s="1"/>
  <c r="K172" s="1"/>
  <c r="J172" l="1"/>
</calcChain>
</file>

<file path=xl/sharedStrings.xml><?xml version="1.0" encoding="utf-8"?>
<sst xmlns="http://schemas.openxmlformats.org/spreadsheetml/2006/main" count="1205" uniqueCount="156">
  <si>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</si>
  <si>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</si>
  <si>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</si>
  <si>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</si>
  <si>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</si>
  <si>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</si>
  <si>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</si>
  <si>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</si>
  <si>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</si>
  <si>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</si>
  <si>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</si>
  <si>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</si>
  <si>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</si>
  <si>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</si>
  <si>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</si>
  <si>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</si>
  <si>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</si>
  <si>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</si>
  <si>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</si>
  <si>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</si>
  <si>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</si>
  <si>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</si>
  <si>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</si>
  <si>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</si>
  <si>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</si>
  <si>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</si>
  <si>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</si>
  <si>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</si>
  <si>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</si>
  <si>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</si>
  <si>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</si>
  <si>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</si>
  <si>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</si>
  <si>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</si>
  <si>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</si>
  <si>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</si>
  <si>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</si>
  <si>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</si>
  <si>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</si>
  <si>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</si>
  <si>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</si>
  <si>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</si>
  <si>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</si>
  <si>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</si>
  <si>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</si>
  <si>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</si>
  <si>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</si>
  <si>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</si>
  <si>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</si>
  <si>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</si>
  <si>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</si>
  <si>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</si>
  <si>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</si>
  <si>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</si>
  <si>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</si>
  <si>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</si>
  <si>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</si>
  <si>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</si>
  <si>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</si>
  <si>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</si>
  <si>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</si>
  <si>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</si>
  <si>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</si>
  <si>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</si>
  <si>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</si>
  <si>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</si>
  <si>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</si>
  <si>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</si>
  <si>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</si>
  <si>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</si>
  <si>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</si>
  <si>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</si>
  <si>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</si>
  <si>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</si>
  <si>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</si>
  <si>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</si>
  <si>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</si>
  <si>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</si>
  <si>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</si>
  <si>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</si>
  <si>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</si>
  <si>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</si>
  <si>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</si>
  <si>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</si>
  <si>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</si>
  <si>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</si>
  <si>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</si>
  <si>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</si>
  <si>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</si>
  <si>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</si>
  <si>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</si>
  <si>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</si>
  <si>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</si>
  <si>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</si>
  <si>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</si>
  <si>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</si>
  <si>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</si>
  <si>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</si>
  <si>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</si>
  <si>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</si>
  <si>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</si>
  <si>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</si>
  <si>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</si>
  <si>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</si>
  <si>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</si>
  <si>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</si>
  <si>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</si>
  <si>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</si>
  <si>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</si>
  <si>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</si>
  <si>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</si>
  <si>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</si>
  <si>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</si>
  <si>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</si>
  <si>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</si>
  <si>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</si>
  <si>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</si>
  <si>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</si>
  <si>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</si>
  <si>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</si>
  <si>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</si>
  <si>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</si>
  <si>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</si>
  <si>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</si>
  <si>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</si>
  <si>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</si>
  <si>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</si>
  <si>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</si>
  <si>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</si>
  <si>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</si>
  <si>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</si>
  <si>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</si>
  <si>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</si>
  <si>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</si>
  <si>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</si>
  <si>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</si>
  <si>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План 2017 года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</si>
  <si>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</si>
  <si>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</si>
  <si>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</si>
  <si>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</si>
  <si>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</si>
  <si>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</si>
  <si>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</si>
  <si>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</si>
  <si>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</si>
  <si>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</si>
  <si>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</si>
  <si>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</si>
  <si>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</si>
  <si>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</si>
  <si>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>ВЦП "Социально-экологическое оздоровление территории и населения м.р.Нефтегорский на 2017 г.</t>
  </si>
  <si>
    <t>86</t>
  </si>
  <si>
    <t xml:space="preserve">     Приложение № 3
</t>
  </si>
  <si>
    <t>534</t>
  </si>
  <si>
    <t xml:space="preserve">     Приложение № 4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</si>
</sst>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3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3" fontId="8" fillId="2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3">
          <cell r="E3" t="str">
            <v xml:space="preserve">сельского поселения Утевка </v>
          </cell>
        </row>
        <row r="4">
          <cell r="E4" t="str">
            <v xml:space="preserve">муниципального района Нефтегорский </v>
          </cell>
        </row>
        <row r="5">
          <cell r="E5" t="str">
            <v xml:space="preserve">Самарской области </v>
          </cell>
        </row>
        <row r="6">
          <cell r="E6" t="str">
            <v>от «27» октября 2017 г. № 132</v>
          </cell>
        </row>
        <row r="11">
          <cell r="C11" t="str">
            <v xml:space="preserve">за 9 месяцев 2017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D14" t="str">
            <v>Исполнено за 9 месяцев 2017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72"/>
  <sheetViews>
    <sheetView topLeftCell="B47" zoomScale="110" zoomScaleNormal="110" workbookViewId="0">
      <selection activeCell="B94" sqref="B94"/>
    </sheetView>
  </sheetViews>
  <sheetFormatPr defaultRowHeight="12.75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5.75" customHeight="1">
      <c r="B1" s="4"/>
      <c r="C1" s="62" t="s">
        <v>153</v>
      </c>
      <c r="D1" s="63"/>
      <c r="E1" s="63"/>
      <c r="F1" s="63"/>
      <c r="G1" s="63"/>
      <c r="H1" s="63"/>
      <c r="I1" s="63"/>
      <c r="J1" s="63"/>
      <c r="K1" s="63"/>
    </row>
    <row r="2" spans="1:11" ht="15.75" customHeight="1">
      <c r="B2" s="4"/>
      <c r="C2" s="68" t="str">
        <f>[1]Лист1!$E$2</f>
        <v>к Постановлению Администрации</v>
      </c>
      <c r="D2" s="68"/>
      <c r="E2" s="68"/>
      <c r="F2" s="68"/>
      <c r="G2" s="68"/>
      <c r="H2" s="68"/>
      <c r="I2" s="68"/>
      <c r="J2" s="68"/>
      <c r="K2" s="68"/>
    </row>
    <row r="3" spans="1:11" ht="15.75" customHeight="1">
      <c r="B3" s="4"/>
      <c r="C3" s="68" t="str">
        <f>[1]Лист1!$E$3</f>
        <v xml:space="preserve">сельского поселения Утевка </v>
      </c>
      <c r="D3" s="68"/>
      <c r="E3" s="68"/>
      <c r="F3" s="68"/>
      <c r="G3" s="68"/>
      <c r="H3" s="68"/>
      <c r="I3" s="68"/>
      <c r="J3" s="68"/>
      <c r="K3" s="68"/>
    </row>
    <row r="4" spans="1:11" ht="15.75" customHeight="1">
      <c r="B4" s="4"/>
      <c r="C4" s="68" t="str">
        <f>[1]Лист1!$E$4</f>
        <v xml:space="preserve">муниципального района Нефтегорский </v>
      </c>
      <c r="D4" s="68"/>
      <c r="E4" s="68"/>
      <c r="F4" s="68"/>
      <c r="G4" s="68"/>
      <c r="H4" s="68"/>
      <c r="I4" s="68"/>
      <c r="J4" s="68"/>
      <c r="K4" s="68"/>
    </row>
    <row r="5" spans="1:11" ht="15.75" customHeight="1">
      <c r="B5" s="4"/>
      <c r="C5" s="68" t="str">
        <f>[1]Лист1!$E$5</f>
        <v xml:space="preserve">Самарской области </v>
      </c>
      <c r="D5" s="68"/>
      <c r="E5" s="68"/>
      <c r="F5" s="68"/>
      <c r="G5" s="68"/>
      <c r="H5" s="68"/>
      <c r="I5" s="68"/>
      <c r="J5" s="68"/>
      <c r="K5" s="68"/>
    </row>
    <row r="6" spans="1:11" ht="18" customHeight="1">
      <c r="B6" s="4"/>
      <c r="C6" s="68" t="str">
        <f>[1]Лист1!$E$6</f>
        <v>от «27» октября 2017 г. № 132</v>
      </c>
      <c r="D6" s="68"/>
      <c r="E6" s="68"/>
      <c r="F6" s="68"/>
      <c r="G6" s="68"/>
      <c r="H6" s="68"/>
      <c r="I6" s="68"/>
      <c r="J6" s="68"/>
      <c r="K6" s="68"/>
    </row>
    <row r="7" spans="1:11" ht="17.25" customHeight="1">
      <c r="A7" s="64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6.5" customHeight="1">
      <c r="A8" s="64" t="s">
        <v>135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6.5" customHeight="1">
      <c r="A9" s="42"/>
      <c r="B9" s="64" t="str">
        <f>[1]Лист1!$C$11</f>
        <v xml:space="preserve">за 9 месяцев 2017 года </v>
      </c>
      <c r="C9" s="64"/>
      <c r="D9" s="64"/>
      <c r="E9" s="64"/>
      <c r="F9" s="64"/>
      <c r="G9" s="64"/>
      <c r="H9" s="64"/>
      <c r="I9" s="64"/>
      <c r="J9" s="64"/>
      <c r="K9" s="64"/>
    </row>
    <row r="10" spans="1:11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61" t="s">
        <v>0</v>
      </c>
      <c r="B11" s="61" t="s">
        <v>67</v>
      </c>
      <c r="C11" s="60" t="s">
        <v>2</v>
      </c>
      <c r="D11" s="60" t="s">
        <v>3</v>
      </c>
      <c r="E11" s="65" t="s">
        <v>4</v>
      </c>
      <c r="F11" s="66"/>
      <c r="G11" s="67"/>
      <c r="H11" s="43"/>
      <c r="I11" s="60" t="s">
        <v>5</v>
      </c>
      <c r="J11" s="61" t="s">
        <v>120</v>
      </c>
      <c r="K11" s="61"/>
    </row>
    <row r="12" spans="1:11" ht="105" customHeight="1">
      <c r="A12" s="61"/>
      <c r="B12" s="61"/>
      <c r="C12" s="60"/>
      <c r="D12" s="60"/>
      <c r="E12" s="16" t="s">
        <v>76</v>
      </c>
      <c r="F12" s="16" t="s">
        <v>77</v>
      </c>
      <c r="G12" s="41" t="s">
        <v>78</v>
      </c>
      <c r="H12" s="41"/>
      <c r="I12" s="60"/>
      <c r="J12" s="37" t="s">
        <v>136</v>
      </c>
      <c r="K12" s="37" t="str">
        <f>[2]Лист1!$D$14</f>
        <v>Исполнено за 9 месяцев 2017 г.</v>
      </c>
    </row>
    <row r="13" spans="1:11" ht="15.75" customHeight="1">
      <c r="A13" s="17">
        <v>385</v>
      </c>
      <c r="B13" s="18" t="s">
        <v>79</v>
      </c>
      <c r="C13" s="19"/>
      <c r="D13" s="19"/>
      <c r="E13" s="19"/>
      <c r="F13" s="19"/>
      <c r="G13" s="19"/>
      <c r="H13" s="19"/>
      <c r="I13" s="20"/>
      <c r="J13" s="21"/>
      <c r="K13" s="22"/>
    </row>
    <row r="14" spans="1:11" ht="15.75" customHeight="1">
      <c r="A14" s="19">
        <v>385</v>
      </c>
      <c r="B14" s="27" t="s">
        <v>124</v>
      </c>
      <c r="C14" s="10" t="s">
        <v>7</v>
      </c>
      <c r="D14" s="10" t="s">
        <v>10</v>
      </c>
      <c r="E14" s="19"/>
      <c r="F14" s="19"/>
      <c r="G14" s="19"/>
      <c r="H14" s="19"/>
      <c r="I14" s="20"/>
      <c r="J14" s="40">
        <f>J15+J18+J32+J35+J38</f>
        <v>5681</v>
      </c>
      <c r="K14" s="40">
        <f>K15+K18+K32+K35+K38</f>
        <v>3589</v>
      </c>
    </row>
    <row r="15" spans="1:11" ht="17.25" customHeight="1">
      <c r="A15" s="19">
        <v>385</v>
      </c>
      <c r="B15" s="23" t="s">
        <v>6</v>
      </c>
      <c r="C15" s="10" t="s">
        <v>7</v>
      </c>
      <c r="D15" s="10" t="s">
        <v>8</v>
      </c>
      <c r="E15" s="24"/>
      <c r="F15" s="24"/>
      <c r="G15" s="24"/>
      <c r="H15" s="24"/>
      <c r="I15" s="24"/>
      <c r="J15" s="25">
        <f>J16</f>
        <v>696</v>
      </c>
      <c r="K15" s="11">
        <f>K16</f>
        <v>500</v>
      </c>
    </row>
    <row r="16" spans="1:11" ht="15.75" customHeight="1">
      <c r="A16" s="19">
        <v>385</v>
      </c>
      <c r="B16" s="23" t="s">
        <v>80</v>
      </c>
      <c r="C16" s="10" t="s">
        <v>7</v>
      </c>
      <c r="D16" s="10" t="s">
        <v>8</v>
      </c>
      <c r="E16" s="24" t="s">
        <v>44</v>
      </c>
      <c r="F16" s="24" t="s">
        <v>146</v>
      </c>
      <c r="G16" s="24" t="s">
        <v>93</v>
      </c>
      <c r="H16" s="24" t="s">
        <v>81</v>
      </c>
      <c r="I16" s="24"/>
      <c r="J16" s="11">
        <f>J17</f>
        <v>696</v>
      </c>
      <c r="K16" s="11">
        <f>K17</f>
        <v>500</v>
      </c>
    </row>
    <row r="17" spans="1:11" ht="15.75" customHeight="1">
      <c r="A17" s="19">
        <v>385</v>
      </c>
      <c r="B17" s="9" t="s">
        <v>82</v>
      </c>
      <c r="C17" s="10" t="s">
        <v>7</v>
      </c>
      <c r="D17" s="10" t="s">
        <v>8</v>
      </c>
      <c r="E17" s="24" t="s">
        <v>44</v>
      </c>
      <c r="F17" s="24" t="s">
        <v>146</v>
      </c>
      <c r="G17" s="24" t="s">
        <v>93</v>
      </c>
      <c r="H17" s="24" t="s">
        <v>81</v>
      </c>
      <c r="I17" s="24" t="s">
        <v>1</v>
      </c>
      <c r="J17" s="11">
        <v>696</v>
      </c>
      <c r="K17" s="11">
        <v>500</v>
      </c>
    </row>
    <row r="18" spans="1:11" ht="39" customHeight="1">
      <c r="A18" s="19">
        <v>385</v>
      </c>
      <c r="B18" s="9" t="s">
        <v>11</v>
      </c>
      <c r="C18" s="10" t="s">
        <v>7</v>
      </c>
      <c r="D18" s="10" t="s">
        <v>12</v>
      </c>
      <c r="E18" s="24"/>
      <c r="F18" s="24"/>
      <c r="G18" s="24"/>
      <c r="H18" s="24"/>
      <c r="I18" s="24"/>
      <c r="J18" s="11">
        <f>J23+J21+J19+J28</f>
        <v>3056</v>
      </c>
      <c r="K18" s="11">
        <f>K23+K21+K19+K28</f>
        <v>2094</v>
      </c>
    </row>
    <row r="19" spans="1:11" ht="24" customHeight="1">
      <c r="A19" s="19">
        <v>385</v>
      </c>
      <c r="B19" s="9" t="s">
        <v>137</v>
      </c>
      <c r="C19" s="10" t="s">
        <v>7</v>
      </c>
      <c r="D19" s="10" t="s">
        <v>12</v>
      </c>
      <c r="E19" s="24" t="s">
        <v>18</v>
      </c>
      <c r="F19" s="24" t="s">
        <v>146</v>
      </c>
      <c r="G19" s="24" t="s">
        <v>93</v>
      </c>
      <c r="H19" s="24" t="s">
        <v>81</v>
      </c>
      <c r="I19" s="24"/>
      <c r="J19" s="11">
        <f>J20</f>
        <v>5</v>
      </c>
      <c r="K19" s="11">
        <f>K20</f>
        <v>1</v>
      </c>
    </row>
    <row r="20" spans="1:11" ht="12.75" customHeight="1">
      <c r="A20" s="19">
        <v>385</v>
      </c>
      <c r="B20" s="9" t="s">
        <v>83</v>
      </c>
      <c r="C20" s="10" t="s">
        <v>7</v>
      </c>
      <c r="D20" s="10" t="s">
        <v>12</v>
      </c>
      <c r="E20" s="24" t="s">
        <v>18</v>
      </c>
      <c r="F20" s="24" t="s">
        <v>146</v>
      </c>
      <c r="G20" s="24" t="s">
        <v>93</v>
      </c>
      <c r="H20" s="24" t="s">
        <v>81</v>
      </c>
      <c r="I20" s="24" t="s">
        <v>84</v>
      </c>
      <c r="J20" s="11">
        <v>5</v>
      </c>
      <c r="K20" s="11">
        <v>1</v>
      </c>
    </row>
    <row r="21" spans="1:11" ht="12.75" customHeight="1">
      <c r="A21" s="19">
        <v>385</v>
      </c>
      <c r="B21" s="9" t="s">
        <v>139</v>
      </c>
      <c r="C21" s="10" t="s">
        <v>7</v>
      </c>
      <c r="D21" s="10" t="s">
        <v>12</v>
      </c>
      <c r="E21" s="24" t="s">
        <v>51</v>
      </c>
      <c r="F21" s="24" t="s">
        <v>146</v>
      </c>
      <c r="G21" s="24" t="s">
        <v>93</v>
      </c>
      <c r="H21" s="24" t="s">
        <v>81</v>
      </c>
      <c r="I21" s="24"/>
      <c r="J21" s="11">
        <f>J22</f>
        <v>30</v>
      </c>
      <c r="K21" s="11">
        <f>K22</f>
        <v>30</v>
      </c>
    </row>
    <row r="22" spans="1:11" ht="12.75" customHeight="1">
      <c r="A22" s="19">
        <v>385</v>
      </c>
      <c r="B22" s="9" t="s">
        <v>83</v>
      </c>
      <c r="C22" s="10" t="s">
        <v>7</v>
      </c>
      <c r="D22" s="10" t="s">
        <v>12</v>
      </c>
      <c r="E22" s="24" t="s">
        <v>51</v>
      </c>
      <c r="F22" s="24" t="s">
        <v>146</v>
      </c>
      <c r="G22" s="24" t="s">
        <v>93</v>
      </c>
      <c r="H22" s="24" t="s">
        <v>81</v>
      </c>
      <c r="I22" s="24" t="s">
        <v>84</v>
      </c>
      <c r="J22" s="11">
        <v>30</v>
      </c>
      <c r="K22" s="11">
        <v>30</v>
      </c>
    </row>
    <row r="23" spans="1:11" ht="15.75" customHeight="1">
      <c r="A23" s="19">
        <v>385</v>
      </c>
      <c r="B23" s="9" t="s">
        <v>80</v>
      </c>
      <c r="C23" s="10" t="s">
        <v>7</v>
      </c>
      <c r="D23" s="10" t="s">
        <v>12</v>
      </c>
      <c r="E23" s="24" t="s">
        <v>44</v>
      </c>
      <c r="F23" s="24" t="s">
        <v>146</v>
      </c>
      <c r="G23" s="24" t="s">
        <v>93</v>
      </c>
      <c r="H23" s="24" t="s">
        <v>81</v>
      </c>
      <c r="I23" s="24"/>
      <c r="J23" s="11">
        <f>J24+J25+J26</f>
        <v>3021</v>
      </c>
      <c r="K23" s="11">
        <f>K24+K25+K26</f>
        <v>2063</v>
      </c>
    </row>
    <row r="24" spans="1:11" ht="16.5" customHeight="1">
      <c r="A24" s="19">
        <v>385</v>
      </c>
      <c r="B24" s="9" t="s">
        <v>82</v>
      </c>
      <c r="C24" s="10" t="s">
        <v>7</v>
      </c>
      <c r="D24" s="10" t="s">
        <v>12</v>
      </c>
      <c r="E24" s="24" t="s">
        <v>44</v>
      </c>
      <c r="F24" s="24" t="s">
        <v>146</v>
      </c>
      <c r="G24" s="24" t="s">
        <v>93</v>
      </c>
      <c r="H24" s="24" t="s">
        <v>81</v>
      </c>
      <c r="I24" s="24" t="s">
        <v>1</v>
      </c>
      <c r="J24" s="11">
        <v>2733</v>
      </c>
      <c r="K24" s="11">
        <v>1837</v>
      </c>
    </row>
    <row r="25" spans="1:11" ht="15.75" customHeight="1">
      <c r="A25" s="19">
        <v>385</v>
      </c>
      <c r="B25" s="9" t="s">
        <v>83</v>
      </c>
      <c r="C25" s="10" t="s">
        <v>7</v>
      </c>
      <c r="D25" s="10" t="s">
        <v>12</v>
      </c>
      <c r="E25" s="24" t="s">
        <v>44</v>
      </c>
      <c r="F25" s="24" t="s">
        <v>146</v>
      </c>
      <c r="G25" s="24" t="s">
        <v>93</v>
      </c>
      <c r="H25" s="24" t="s">
        <v>81</v>
      </c>
      <c r="I25" s="24" t="s">
        <v>84</v>
      </c>
      <c r="J25" s="11">
        <v>271</v>
      </c>
      <c r="K25" s="11">
        <v>219</v>
      </c>
    </row>
    <row r="26" spans="1:11" ht="15.75" customHeight="1">
      <c r="A26" s="19">
        <v>385</v>
      </c>
      <c r="B26" s="9" t="s">
        <v>85</v>
      </c>
      <c r="C26" s="10" t="s">
        <v>7</v>
      </c>
      <c r="D26" s="10" t="s">
        <v>12</v>
      </c>
      <c r="E26" s="24" t="s">
        <v>44</v>
      </c>
      <c r="F26" s="24" t="s">
        <v>146</v>
      </c>
      <c r="G26" s="24" t="s">
        <v>93</v>
      </c>
      <c r="H26" s="24" t="s">
        <v>81</v>
      </c>
      <c r="I26" s="24" t="s">
        <v>86</v>
      </c>
      <c r="J26" s="11">
        <v>17</v>
      </c>
      <c r="K26" s="11">
        <v>7</v>
      </c>
    </row>
    <row r="27" spans="1:11" ht="15.75" hidden="1" customHeight="1">
      <c r="A27" s="19">
        <v>385</v>
      </c>
      <c r="B27" s="9" t="s">
        <v>88</v>
      </c>
      <c r="C27" s="10" t="s">
        <v>7</v>
      </c>
      <c r="D27" s="10" t="s">
        <v>12</v>
      </c>
      <c r="E27" s="24" t="s">
        <v>44</v>
      </c>
      <c r="F27" s="24" t="s">
        <v>81</v>
      </c>
      <c r="G27" s="24" t="s">
        <v>89</v>
      </c>
      <c r="H27" s="24"/>
      <c r="I27" s="24"/>
      <c r="J27" s="11">
        <f>J28</f>
        <v>0</v>
      </c>
      <c r="K27" s="11"/>
    </row>
    <row r="28" spans="1:11" ht="15.75" hidden="1" customHeight="1">
      <c r="A28" s="19">
        <v>385</v>
      </c>
      <c r="B28" s="9" t="s">
        <v>32</v>
      </c>
      <c r="C28" s="10" t="s">
        <v>7</v>
      </c>
      <c r="D28" s="10" t="s">
        <v>12</v>
      </c>
      <c r="E28" s="24" t="s">
        <v>44</v>
      </c>
      <c r="F28" s="24" t="s">
        <v>81</v>
      </c>
      <c r="G28" s="24" t="s">
        <v>89</v>
      </c>
      <c r="H28" s="24"/>
      <c r="I28" s="24" t="s">
        <v>68</v>
      </c>
      <c r="J28" s="11">
        <f>606037-606037</f>
        <v>0</v>
      </c>
      <c r="K28" s="11"/>
    </row>
    <row r="29" spans="1:11" ht="35.25" hidden="1" customHeight="1">
      <c r="A29" s="19">
        <v>385</v>
      </c>
      <c r="B29" s="9" t="s">
        <v>90</v>
      </c>
      <c r="C29" s="10" t="s">
        <v>7</v>
      </c>
      <c r="D29" s="10" t="s">
        <v>34</v>
      </c>
      <c r="E29" s="24"/>
      <c r="F29" s="24"/>
      <c r="G29" s="24"/>
      <c r="H29" s="24"/>
      <c r="I29" s="24"/>
      <c r="J29" s="11">
        <f>J30</f>
        <v>0</v>
      </c>
      <c r="K29" s="11"/>
    </row>
    <row r="30" spans="1:11" ht="15.75" hidden="1" customHeight="1">
      <c r="A30" s="19">
        <v>385</v>
      </c>
      <c r="B30" s="9" t="s">
        <v>88</v>
      </c>
      <c r="C30" s="10" t="s">
        <v>7</v>
      </c>
      <c r="D30" s="10" t="s">
        <v>34</v>
      </c>
      <c r="E30" s="24" t="s">
        <v>44</v>
      </c>
      <c r="F30" s="24" t="s">
        <v>81</v>
      </c>
      <c r="G30" s="24" t="s">
        <v>89</v>
      </c>
      <c r="H30" s="24"/>
      <c r="I30" s="24"/>
      <c r="J30" s="11">
        <f>J31</f>
        <v>0</v>
      </c>
      <c r="K30" s="11"/>
    </row>
    <row r="31" spans="1:11" ht="15.75" hidden="1" customHeight="1">
      <c r="A31" s="19">
        <v>385</v>
      </c>
      <c r="B31" s="9" t="s">
        <v>32</v>
      </c>
      <c r="C31" s="10" t="s">
        <v>7</v>
      </c>
      <c r="D31" s="10" t="s">
        <v>34</v>
      </c>
      <c r="E31" s="24" t="s">
        <v>44</v>
      </c>
      <c r="F31" s="24" t="s">
        <v>81</v>
      </c>
      <c r="G31" s="24" t="s">
        <v>89</v>
      </c>
      <c r="H31" s="24"/>
      <c r="I31" s="24" t="s">
        <v>68</v>
      </c>
      <c r="J31" s="11">
        <f>5000-5000</f>
        <v>0</v>
      </c>
      <c r="K31" s="11"/>
    </row>
    <row r="32" spans="1:11" ht="15.75" hidden="1" customHeight="1">
      <c r="A32" s="19">
        <v>385</v>
      </c>
      <c r="B32" s="9" t="s">
        <v>91</v>
      </c>
      <c r="C32" s="10" t="s">
        <v>7</v>
      </c>
      <c r="D32" s="10" t="s">
        <v>25</v>
      </c>
      <c r="E32" s="24"/>
      <c r="F32" s="24"/>
      <c r="G32" s="24"/>
      <c r="H32" s="24"/>
      <c r="I32" s="24"/>
      <c r="J32" s="11">
        <f>J33</f>
        <v>0</v>
      </c>
      <c r="K32" s="11">
        <f>K33</f>
        <v>0</v>
      </c>
    </row>
    <row r="33" spans="1:11" ht="15.75" hidden="1" customHeight="1">
      <c r="A33" s="19">
        <v>385</v>
      </c>
      <c r="B33" s="9" t="s">
        <v>88</v>
      </c>
      <c r="C33" s="10" t="s">
        <v>7</v>
      </c>
      <c r="D33" s="10" t="s">
        <v>25</v>
      </c>
      <c r="E33" s="24" t="s">
        <v>44</v>
      </c>
      <c r="F33" s="24" t="s">
        <v>81</v>
      </c>
      <c r="G33" s="24" t="s">
        <v>93</v>
      </c>
      <c r="H33" s="24"/>
      <c r="I33" s="24"/>
      <c r="J33" s="11">
        <f>J34</f>
        <v>0</v>
      </c>
      <c r="K33" s="11">
        <f>K34</f>
        <v>0</v>
      </c>
    </row>
    <row r="34" spans="1:11" ht="15.75" hidden="1" customHeight="1">
      <c r="A34" s="19">
        <v>385</v>
      </c>
      <c r="B34" s="9" t="s">
        <v>32</v>
      </c>
      <c r="C34" s="10" t="s">
        <v>7</v>
      </c>
      <c r="D34" s="10" t="s">
        <v>25</v>
      </c>
      <c r="E34" s="24" t="s">
        <v>44</v>
      </c>
      <c r="F34" s="24" t="s">
        <v>81</v>
      </c>
      <c r="G34" s="24" t="s">
        <v>93</v>
      </c>
      <c r="H34" s="24"/>
      <c r="I34" s="24" t="s">
        <v>84</v>
      </c>
      <c r="J34" s="11">
        <v>0</v>
      </c>
      <c r="K34" s="11">
        <v>0</v>
      </c>
    </row>
    <row r="35" spans="1:11" ht="15.75" customHeight="1">
      <c r="A35" s="19">
        <v>385</v>
      </c>
      <c r="B35" s="9" t="s">
        <v>13</v>
      </c>
      <c r="C35" s="10" t="s">
        <v>7</v>
      </c>
      <c r="D35" s="10" t="s">
        <v>14</v>
      </c>
      <c r="E35" s="24"/>
      <c r="F35" s="24"/>
      <c r="G35" s="24"/>
      <c r="H35" s="24"/>
      <c r="I35" s="24"/>
      <c r="J35" s="11">
        <f>J36</f>
        <v>10</v>
      </c>
      <c r="K35" s="11">
        <f>K36</f>
        <v>0</v>
      </c>
    </row>
    <row r="36" spans="1:11" ht="15.75" customHeight="1">
      <c r="A36" s="19">
        <v>385</v>
      </c>
      <c r="B36" s="9" t="s">
        <v>80</v>
      </c>
      <c r="C36" s="10" t="s">
        <v>7</v>
      </c>
      <c r="D36" s="10" t="s">
        <v>14</v>
      </c>
      <c r="E36" s="24" t="s">
        <v>44</v>
      </c>
      <c r="F36" s="24" t="s">
        <v>146</v>
      </c>
      <c r="G36" s="24" t="s">
        <v>93</v>
      </c>
      <c r="H36" s="24" t="s">
        <v>81</v>
      </c>
      <c r="I36" s="24"/>
      <c r="J36" s="11">
        <f>J37</f>
        <v>10</v>
      </c>
      <c r="K36" s="11">
        <f>K37</f>
        <v>0</v>
      </c>
    </row>
    <row r="37" spans="1:11" ht="15.75" customHeight="1">
      <c r="A37" s="26">
        <v>385</v>
      </c>
      <c r="B37" s="9" t="s">
        <v>69</v>
      </c>
      <c r="C37" s="10" t="s">
        <v>7</v>
      </c>
      <c r="D37" s="10" t="s">
        <v>14</v>
      </c>
      <c r="E37" s="24" t="s">
        <v>44</v>
      </c>
      <c r="F37" s="24" t="s">
        <v>146</v>
      </c>
      <c r="G37" s="24" t="s">
        <v>93</v>
      </c>
      <c r="H37" s="24" t="s">
        <v>81</v>
      </c>
      <c r="I37" s="24" t="s">
        <v>70</v>
      </c>
      <c r="J37" s="11">
        <v>10</v>
      </c>
      <c r="K37" s="11">
        <v>0</v>
      </c>
    </row>
    <row r="38" spans="1:11" ht="15.75" customHeight="1">
      <c r="A38" s="26">
        <v>385</v>
      </c>
      <c r="B38" s="27" t="s">
        <v>15</v>
      </c>
      <c r="C38" s="28" t="s">
        <v>7</v>
      </c>
      <c r="D38" s="28" t="s">
        <v>16</v>
      </c>
      <c r="E38" s="24"/>
      <c r="F38" s="24"/>
      <c r="G38" s="24"/>
      <c r="H38" s="24"/>
      <c r="I38" s="24"/>
      <c r="J38" s="11">
        <f>J39+J41+J43+J45+J47</f>
        <v>1919</v>
      </c>
      <c r="K38" s="11">
        <f>K39+K41+K43+K45+K47</f>
        <v>995</v>
      </c>
    </row>
    <row r="39" spans="1:11" ht="28.5" customHeight="1">
      <c r="A39" s="26">
        <v>385</v>
      </c>
      <c r="B39" s="9" t="s">
        <v>137</v>
      </c>
      <c r="C39" s="10" t="s">
        <v>7</v>
      </c>
      <c r="D39" s="10" t="s">
        <v>16</v>
      </c>
      <c r="E39" s="24" t="s">
        <v>18</v>
      </c>
      <c r="F39" s="24" t="s">
        <v>146</v>
      </c>
      <c r="G39" s="24" t="s">
        <v>93</v>
      </c>
      <c r="H39" s="24" t="s">
        <v>81</v>
      </c>
      <c r="I39" s="24"/>
      <c r="J39" s="11">
        <f>J40</f>
        <v>12</v>
      </c>
      <c r="K39" s="11">
        <f>K40</f>
        <v>6</v>
      </c>
    </row>
    <row r="40" spans="1:11" ht="15.75" customHeight="1">
      <c r="A40" s="26">
        <v>385</v>
      </c>
      <c r="B40" s="9" t="s">
        <v>83</v>
      </c>
      <c r="C40" s="10" t="s">
        <v>7</v>
      </c>
      <c r="D40" s="10" t="s">
        <v>16</v>
      </c>
      <c r="E40" s="24" t="s">
        <v>18</v>
      </c>
      <c r="F40" s="24" t="s">
        <v>146</v>
      </c>
      <c r="G40" s="24" t="s">
        <v>93</v>
      </c>
      <c r="H40" s="24" t="s">
        <v>81</v>
      </c>
      <c r="I40" s="24" t="s">
        <v>84</v>
      </c>
      <c r="J40" s="11">
        <v>12</v>
      </c>
      <c r="K40" s="11">
        <v>6</v>
      </c>
    </row>
    <row r="41" spans="1:11" ht="15.75" customHeight="1">
      <c r="A41" s="19">
        <v>385</v>
      </c>
      <c r="B41" s="9" t="s">
        <v>96</v>
      </c>
      <c r="C41" s="10" t="s">
        <v>7</v>
      </c>
      <c r="D41" s="10" t="s">
        <v>16</v>
      </c>
      <c r="E41" s="24" t="s">
        <v>19</v>
      </c>
      <c r="F41" s="24" t="s">
        <v>146</v>
      </c>
      <c r="G41" s="24" t="s">
        <v>93</v>
      </c>
      <c r="H41" s="24" t="s">
        <v>81</v>
      </c>
      <c r="I41" s="24"/>
      <c r="J41" s="11">
        <f>J42</f>
        <v>75</v>
      </c>
      <c r="K41" s="11">
        <f>K42</f>
        <v>30</v>
      </c>
    </row>
    <row r="42" spans="1:11" ht="15.75" customHeight="1">
      <c r="A42" s="19">
        <v>385</v>
      </c>
      <c r="B42" s="9" t="s">
        <v>83</v>
      </c>
      <c r="C42" s="10" t="s">
        <v>7</v>
      </c>
      <c r="D42" s="10" t="s">
        <v>16</v>
      </c>
      <c r="E42" s="24" t="s">
        <v>19</v>
      </c>
      <c r="F42" s="24" t="s">
        <v>146</v>
      </c>
      <c r="G42" s="24" t="s">
        <v>93</v>
      </c>
      <c r="H42" s="24" t="s">
        <v>81</v>
      </c>
      <c r="I42" s="24" t="s">
        <v>84</v>
      </c>
      <c r="J42" s="11">
        <v>75</v>
      </c>
      <c r="K42" s="11">
        <v>30</v>
      </c>
    </row>
    <row r="43" spans="1:11" ht="25.5" customHeight="1">
      <c r="A43" s="19">
        <v>385</v>
      </c>
      <c r="B43" s="9" t="s">
        <v>138</v>
      </c>
      <c r="C43" s="10" t="s">
        <v>7</v>
      </c>
      <c r="D43" s="10" t="s">
        <v>16</v>
      </c>
      <c r="E43" s="24" t="s">
        <v>28</v>
      </c>
      <c r="F43" s="24" t="s">
        <v>146</v>
      </c>
      <c r="G43" s="24" t="s">
        <v>93</v>
      </c>
      <c r="H43" s="24" t="s">
        <v>81</v>
      </c>
      <c r="I43" s="24"/>
      <c r="J43" s="11">
        <f>J44</f>
        <v>9</v>
      </c>
      <c r="K43" s="11">
        <f>K44</f>
        <v>0</v>
      </c>
    </row>
    <row r="44" spans="1:11" ht="15.75" customHeight="1">
      <c r="A44" s="19">
        <v>385</v>
      </c>
      <c r="B44" s="9" t="s">
        <v>83</v>
      </c>
      <c r="C44" s="10" t="s">
        <v>7</v>
      </c>
      <c r="D44" s="10" t="s">
        <v>16</v>
      </c>
      <c r="E44" s="24" t="s">
        <v>28</v>
      </c>
      <c r="F44" s="24" t="s">
        <v>146</v>
      </c>
      <c r="G44" s="24" t="s">
        <v>93</v>
      </c>
      <c r="H44" s="24" t="s">
        <v>81</v>
      </c>
      <c r="I44" s="24" t="s">
        <v>84</v>
      </c>
      <c r="J44" s="11">
        <v>9</v>
      </c>
      <c r="K44" s="11">
        <v>0</v>
      </c>
    </row>
    <row r="45" spans="1:11" ht="15.75" customHeight="1">
      <c r="A45" s="19">
        <v>385</v>
      </c>
      <c r="B45" s="9" t="s">
        <v>139</v>
      </c>
      <c r="C45" s="10" t="s">
        <v>7</v>
      </c>
      <c r="D45" s="10" t="s">
        <v>16</v>
      </c>
      <c r="E45" s="24" t="s">
        <v>51</v>
      </c>
      <c r="F45" s="24" t="s">
        <v>146</v>
      </c>
      <c r="G45" s="24" t="s">
        <v>93</v>
      </c>
      <c r="H45" s="24" t="s">
        <v>81</v>
      </c>
      <c r="I45" s="24"/>
      <c r="J45" s="11">
        <f>J46</f>
        <v>102</v>
      </c>
      <c r="K45" s="11">
        <f>K46</f>
        <v>30</v>
      </c>
    </row>
    <row r="46" spans="1:11" ht="15.75" customHeight="1">
      <c r="A46" s="19">
        <v>385</v>
      </c>
      <c r="B46" s="9" t="s">
        <v>83</v>
      </c>
      <c r="C46" s="10" t="s">
        <v>7</v>
      </c>
      <c r="D46" s="10" t="s">
        <v>16</v>
      </c>
      <c r="E46" s="24" t="s">
        <v>51</v>
      </c>
      <c r="F46" s="24" t="s">
        <v>146</v>
      </c>
      <c r="G46" s="24" t="s">
        <v>93</v>
      </c>
      <c r="H46" s="24" t="s">
        <v>81</v>
      </c>
      <c r="I46" s="24" t="s">
        <v>84</v>
      </c>
      <c r="J46" s="11">
        <v>102</v>
      </c>
      <c r="K46" s="11">
        <v>30</v>
      </c>
    </row>
    <row r="47" spans="1:11" ht="16.5" customHeight="1">
      <c r="A47" s="19">
        <v>385</v>
      </c>
      <c r="B47" s="9" t="s">
        <v>80</v>
      </c>
      <c r="C47" s="10" t="s">
        <v>7</v>
      </c>
      <c r="D47" s="10" t="s">
        <v>16</v>
      </c>
      <c r="E47" s="24" t="s">
        <v>44</v>
      </c>
      <c r="F47" s="24" t="s">
        <v>146</v>
      </c>
      <c r="G47" s="24" t="s">
        <v>93</v>
      </c>
      <c r="H47" s="24" t="s">
        <v>81</v>
      </c>
      <c r="I47" s="24"/>
      <c r="J47" s="11">
        <f>J48+J49+J50</f>
        <v>1721</v>
      </c>
      <c r="K47" s="11">
        <f>K48+K49+K50</f>
        <v>929</v>
      </c>
    </row>
    <row r="48" spans="1:11" ht="16.5" customHeight="1">
      <c r="A48" s="19">
        <v>385</v>
      </c>
      <c r="B48" s="9" t="s">
        <v>141</v>
      </c>
      <c r="C48" s="10" t="s">
        <v>7</v>
      </c>
      <c r="D48" s="10" t="s">
        <v>16</v>
      </c>
      <c r="E48" s="24" t="s">
        <v>44</v>
      </c>
      <c r="F48" s="24" t="s">
        <v>146</v>
      </c>
      <c r="G48" s="24" t="s">
        <v>93</v>
      </c>
      <c r="H48" s="24" t="s">
        <v>81</v>
      </c>
      <c r="I48" s="24" t="s">
        <v>140</v>
      </c>
      <c r="J48" s="11">
        <v>1025</v>
      </c>
      <c r="K48" s="11">
        <v>625</v>
      </c>
    </row>
    <row r="49" spans="1:11" ht="15.75" customHeight="1">
      <c r="A49" s="19">
        <v>385</v>
      </c>
      <c r="B49" s="9" t="s">
        <v>83</v>
      </c>
      <c r="C49" s="10" t="s">
        <v>7</v>
      </c>
      <c r="D49" s="10" t="s">
        <v>16</v>
      </c>
      <c r="E49" s="24" t="s">
        <v>44</v>
      </c>
      <c r="F49" s="24" t="s">
        <v>146</v>
      </c>
      <c r="G49" s="24" t="s">
        <v>93</v>
      </c>
      <c r="H49" s="24" t="s">
        <v>81</v>
      </c>
      <c r="I49" s="24" t="s">
        <v>84</v>
      </c>
      <c r="J49" s="11">
        <v>605</v>
      </c>
      <c r="K49" s="11">
        <v>253</v>
      </c>
    </row>
    <row r="50" spans="1:11" ht="15.75" customHeight="1">
      <c r="A50" s="19">
        <v>385</v>
      </c>
      <c r="B50" s="9" t="s">
        <v>85</v>
      </c>
      <c r="C50" s="10" t="s">
        <v>7</v>
      </c>
      <c r="D50" s="10" t="s">
        <v>16</v>
      </c>
      <c r="E50" s="24" t="s">
        <v>44</v>
      </c>
      <c r="F50" s="24" t="s">
        <v>146</v>
      </c>
      <c r="G50" s="24" t="s">
        <v>93</v>
      </c>
      <c r="H50" s="24" t="s">
        <v>81</v>
      </c>
      <c r="I50" s="24" t="s">
        <v>86</v>
      </c>
      <c r="J50" s="11">
        <v>91</v>
      </c>
      <c r="K50" s="11">
        <v>51</v>
      </c>
    </row>
    <row r="51" spans="1:11" ht="15.75" customHeight="1">
      <c r="A51" s="19">
        <v>385</v>
      </c>
      <c r="B51" s="9" t="s">
        <v>126</v>
      </c>
      <c r="C51" s="10" t="s">
        <v>8</v>
      </c>
      <c r="D51" s="10" t="s">
        <v>10</v>
      </c>
      <c r="E51" s="24"/>
      <c r="F51" s="24"/>
      <c r="G51" s="24"/>
      <c r="H51" s="24"/>
      <c r="I51" s="24"/>
      <c r="J51" s="11">
        <f>J52</f>
        <v>186</v>
      </c>
      <c r="K51" s="11">
        <f>K52</f>
        <v>138</v>
      </c>
    </row>
    <row r="52" spans="1:11" ht="15.75" customHeight="1">
      <c r="A52" s="26">
        <v>385</v>
      </c>
      <c r="B52" s="9" t="s">
        <v>97</v>
      </c>
      <c r="C52" s="10" t="s">
        <v>8</v>
      </c>
      <c r="D52" s="10" t="s">
        <v>18</v>
      </c>
      <c r="E52" s="24"/>
      <c r="F52" s="24"/>
      <c r="G52" s="24"/>
      <c r="H52" s="24"/>
      <c r="I52" s="24"/>
      <c r="J52" s="11">
        <f>J53</f>
        <v>186</v>
      </c>
      <c r="K52" s="11">
        <f>K53</f>
        <v>138</v>
      </c>
    </row>
    <row r="53" spans="1:11" ht="15.75" customHeight="1">
      <c r="A53" s="26">
        <v>385</v>
      </c>
      <c r="B53" s="9" t="s">
        <v>80</v>
      </c>
      <c r="C53" s="10" t="s">
        <v>8</v>
      </c>
      <c r="D53" s="10" t="s">
        <v>18</v>
      </c>
      <c r="E53" s="24" t="s">
        <v>44</v>
      </c>
      <c r="F53" s="24" t="s">
        <v>146</v>
      </c>
      <c r="G53" s="24" t="s">
        <v>93</v>
      </c>
      <c r="H53" s="24" t="s">
        <v>81</v>
      </c>
      <c r="I53" s="24"/>
      <c r="J53" s="11">
        <f>J54+J55</f>
        <v>186</v>
      </c>
      <c r="K53" s="11">
        <f>K54+K55</f>
        <v>138</v>
      </c>
    </row>
    <row r="54" spans="1:11" ht="15.75" customHeight="1">
      <c r="A54" s="26">
        <v>385</v>
      </c>
      <c r="B54" s="9" t="s">
        <v>82</v>
      </c>
      <c r="C54" s="10" t="s">
        <v>8</v>
      </c>
      <c r="D54" s="10" t="s">
        <v>18</v>
      </c>
      <c r="E54" s="24" t="s">
        <v>44</v>
      </c>
      <c r="F54" s="24" t="s">
        <v>146</v>
      </c>
      <c r="G54" s="24" t="s">
        <v>93</v>
      </c>
      <c r="H54" s="24" t="s">
        <v>81</v>
      </c>
      <c r="I54" s="24" t="s">
        <v>1</v>
      </c>
      <c r="J54" s="11">
        <v>163</v>
      </c>
      <c r="K54" s="11">
        <v>120</v>
      </c>
    </row>
    <row r="55" spans="1:11" ht="15.75" customHeight="1">
      <c r="A55" s="26">
        <v>385</v>
      </c>
      <c r="B55" s="9" t="s">
        <v>83</v>
      </c>
      <c r="C55" s="10" t="s">
        <v>8</v>
      </c>
      <c r="D55" s="10" t="s">
        <v>18</v>
      </c>
      <c r="E55" s="24" t="s">
        <v>44</v>
      </c>
      <c r="F55" s="24" t="s">
        <v>146</v>
      </c>
      <c r="G55" s="24" t="s">
        <v>93</v>
      </c>
      <c r="H55" s="24" t="s">
        <v>81</v>
      </c>
      <c r="I55" s="24" t="s">
        <v>84</v>
      </c>
      <c r="J55" s="11">
        <v>23</v>
      </c>
      <c r="K55" s="11">
        <v>18</v>
      </c>
    </row>
    <row r="56" spans="1:11" ht="15.75" customHeight="1">
      <c r="A56" s="26">
        <v>385</v>
      </c>
      <c r="B56" s="9" t="s">
        <v>127</v>
      </c>
      <c r="C56" s="10" t="s">
        <v>18</v>
      </c>
      <c r="D56" s="10" t="s">
        <v>10</v>
      </c>
      <c r="E56" s="24"/>
      <c r="F56" s="24"/>
      <c r="G56" s="24"/>
      <c r="H56" s="24"/>
      <c r="I56" s="24"/>
      <c r="J56" s="11">
        <f>J57</f>
        <v>76</v>
      </c>
      <c r="K56" s="11">
        <f>K57</f>
        <v>76</v>
      </c>
    </row>
    <row r="57" spans="1:11" ht="15.75" customHeight="1">
      <c r="A57" s="26">
        <v>385</v>
      </c>
      <c r="B57" s="9" t="s">
        <v>123</v>
      </c>
      <c r="C57" s="10" t="s">
        <v>18</v>
      </c>
      <c r="D57" s="10" t="s">
        <v>23</v>
      </c>
      <c r="E57" s="24"/>
      <c r="F57" s="24"/>
      <c r="G57" s="24"/>
      <c r="H57" s="24"/>
      <c r="I57" s="24"/>
      <c r="J57" s="11">
        <f>J58</f>
        <v>76</v>
      </c>
      <c r="K57" s="11">
        <f>K58</f>
        <v>76</v>
      </c>
    </row>
    <row r="58" spans="1:11" ht="15.75" customHeight="1">
      <c r="A58" s="26">
        <v>385</v>
      </c>
      <c r="B58" s="9" t="s">
        <v>80</v>
      </c>
      <c r="C58" s="10" t="s">
        <v>18</v>
      </c>
      <c r="D58" s="10" t="s">
        <v>23</v>
      </c>
      <c r="E58" s="24" t="s">
        <v>44</v>
      </c>
      <c r="F58" s="24" t="s">
        <v>146</v>
      </c>
      <c r="G58" s="24" t="s">
        <v>93</v>
      </c>
      <c r="H58" s="24" t="s">
        <v>81</v>
      </c>
      <c r="I58" s="24"/>
      <c r="J58" s="11">
        <f>J59+J60</f>
        <v>76</v>
      </c>
      <c r="K58" s="11">
        <f>K59+K60</f>
        <v>76</v>
      </c>
    </row>
    <row r="59" spans="1:11" ht="15.75" customHeight="1">
      <c r="A59" s="26">
        <v>385</v>
      </c>
      <c r="B59" s="9" t="s">
        <v>83</v>
      </c>
      <c r="C59" s="10" t="s">
        <v>18</v>
      </c>
      <c r="D59" s="10" t="s">
        <v>23</v>
      </c>
      <c r="E59" s="24" t="s">
        <v>44</v>
      </c>
      <c r="F59" s="24" t="s">
        <v>146</v>
      </c>
      <c r="G59" s="24" t="s">
        <v>93</v>
      </c>
      <c r="H59" s="24" t="s">
        <v>81</v>
      </c>
      <c r="I59" s="24" t="s">
        <v>84</v>
      </c>
      <c r="J59" s="11">
        <v>75</v>
      </c>
      <c r="K59" s="11">
        <v>75</v>
      </c>
    </row>
    <row r="60" spans="1:11" ht="15.75" customHeight="1">
      <c r="A60" s="26">
        <v>385</v>
      </c>
      <c r="B60" s="9" t="s">
        <v>85</v>
      </c>
      <c r="C60" s="10" t="s">
        <v>18</v>
      </c>
      <c r="D60" s="10" t="s">
        <v>23</v>
      </c>
      <c r="E60" s="24" t="s">
        <v>44</v>
      </c>
      <c r="F60" s="24" t="s">
        <v>146</v>
      </c>
      <c r="G60" s="24" t="s">
        <v>93</v>
      </c>
      <c r="H60" s="24" t="s">
        <v>81</v>
      </c>
      <c r="I60" s="24" t="s">
        <v>86</v>
      </c>
      <c r="J60" s="11">
        <v>1</v>
      </c>
      <c r="K60" s="11">
        <v>1</v>
      </c>
    </row>
    <row r="61" spans="1:11" ht="32.25" hidden="1" customHeight="1">
      <c r="A61" s="26">
        <v>385</v>
      </c>
      <c r="B61" s="29" t="s">
        <v>46</v>
      </c>
      <c r="C61" s="28" t="s">
        <v>18</v>
      </c>
      <c r="D61" s="28" t="s">
        <v>33</v>
      </c>
      <c r="E61" s="24"/>
      <c r="F61" s="24"/>
      <c r="G61" s="24"/>
      <c r="H61" s="24"/>
      <c r="I61" s="24"/>
      <c r="J61" s="11">
        <f>J62</f>
        <v>0</v>
      </c>
      <c r="K61" s="11"/>
    </row>
    <row r="62" spans="1:11" ht="32.25" hidden="1" customHeight="1">
      <c r="A62" s="26">
        <v>385</v>
      </c>
      <c r="B62" s="30" t="s">
        <v>47</v>
      </c>
      <c r="C62" s="28" t="s">
        <v>18</v>
      </c>
      <c r="D62" s="28" t="s">
        <v>33</v>
      </c>
      <c r="E62" s="24" t="s">
        <v>48</v>
      </c>
      <c r="F62" s="24" t="s">
        <v>10</v>
      </c>
      <c r="G62" s="24" t="s">
        <v>10</v>
      </c>
      <c r="H62" s="24"/>
      <c r="I62" s="24"/>
      <c r="J62" s="11">
        <f>J63</f>
        <v>0</v>
      </c>
      <c r="K62" s="11"/>
    </row>
    <row r="63" spans="1:11" ht="16.5" hidden="1" customHeight="1">
      <c r="A63" s="26">
        <v>385</v>
      </c>
      <c r="B63" s="9" t="s">
        <v>17</v>
      </c>
      <c r="C63" s="28" t="s">
        <v>18</v>
      </c>
      <c r="D63" s="28" t="s">
        <v>33</v>
      </c>
      <c r="E63" s="24" t="s">
        <v>48</v>
      </c>
      <c r="F63" s="24" t="s">
        <v>10</v>
      </c>
      <c r="G63" s="24" t="s">
        <v>10</v>
      </c>
      <c r="H63" s="24"/>
      <c r="I63" s="24" t="s">
        <v>9</v>
      </c>
      <c r="J63" s="11">
        <v>0</v>
      </c>
      <c r="K63" s="11"/>
    </row>
    <row r="64" spans="1:11" ht="16.5" customHeight="1">
      <c r="A64" s="26">
        <v>385</v>
      </c>
      <c r="B64" s="9" t="s">
        <v>128</v>
      </c>
      <c r="C64" s="28" t="s">
        <v>12</v>
      </c>
      <c r="D64" s="28" t="s">
        <v>10</v>
      </c>
      <c r="E64" s="24"/>
      <c r="F64" s="24"/>
      <c r="G64" s="24"/>
      <c r="H64" s="24"/>
      <c r="I64" s="24"/>
      <c r="J64" s="11">
        <f>J65+J68+J79</f>
        <v>2572</v>
      </c>
      <c r="K64" s="11">
        <f>K65+K68+K79</f>
        <v>1742</v>
      </c>
    </row>
    <row r="65" spans="1:11" ht="16.5" customHeight="1">
      <c r="A65" s="26">
        <v>385</v>
      </c>
      <c r="B65" s="9" t="s">
        <v>49</v>
      </c>
      <c r="C65" s="10" t="s">
        <v>12</v>
      </c>
      <c r="D65" s="10" t="s">
        <v>19</v>
      </c>
      <c r="E65" s="24"/>
      <c r="F65" s="24"/>
      <c r="G65" s="24"/>
      <c r="H65" s="24"/>
      <c r="I65" s="24"/>
      <c r="J65" s="11">
        <f>J66</f>
        <v>230</v>
      </c>
      <c r="K65" s="11">
        <f>K66</f>
        <v>161</v>
      </c>
    </row>
    <row r="66" spans="1:11" ht="15.75" customHeight="1">
      <c r="A66" s="26">
        <v>385</v>
      </c>
      <c r="B66" s="9" t="s">
        <v>80</v>
      </c>
      <c r="C66" s="10" t="s">
        <v>12</v>
      </c>
      <c r="D66" s="10" t="s">
        <v>19</v>
      </c>
      <c r="E66" s="24" t="s">
        <v>44</v>
      </c>
      <c r="F66" s="24" t="s">
        <v>146</v>
      </c>
      <c r="G66" s="24" t="s">
        <v>93</v>
      </c>
      <c r="H66" s="24" t="s">
        <v>81</v>
      </c>
      <c r="I66" s="24"/>
      <c r="J66" s="11">
        <f>J67</f>
        <v>230</v>
      </c>
      <c r="K66" s="11">
        <f>K67</f>
        <v>161</v>
      </c>
    </row>
    <row r="67" spans="1:11" ht="30" customHeight="1">
      <c r="A67" s="26">
        <v>385</v>
      </c>
      <c r="B67" s="9" t="s">
        <v>99</v>
      </c>
      <c r="C67" s="10" t="s">
        <v>12</v>
      </c>
      <c r="D67" s="10" t="s">
        <v>19</v>
      </c>
      <c r="E67" s="24" t="s">
        <v>44</v>
      </c>
      <c r="F67" s="24" t="s">
        <v>146</v>
      </c>
      <c r="G67" s="24" t="s">
        <v>93</v>
      </c>
      <c r="H67" s="24" t="s">
        <v>81</v>
      </c>
      <c r="I67" s="24" t="s">
        <v>71</v>
      </c>
      <c r="J67" s="11">
        <v>230</v>
      </c>
      <c r="K67" s="11">
        <v>161</v>
      </c>
    </row>
    <row r="68" spans="1:11" ht="15.75" customHeight="1">
      <c r="A68" s="26">
        <v>385</v>
      </c>
      <c r="B68" s="9" t="s">
        <v>100</v>
      </c>
      <c r="C68" s="10" t="s">
        <v>12</v>
      </c>
      <c r="D68" s="10" t="s">
        <v>23</v>
      </c>
      <c r="E68" s="24"/>
      <c r="F68" s="24"/>
      <c r="G68" s="24"/>
      <c r="H68" s="24"/>
      <c r="I68" s="24"/>
      <c r="J68" s="11">
        <f>J71+J77+J75+J69+J73</f>
        <v>2319</v>
      </c>
      <c r="K68" s="11">
        <f>K71+K77+K75+K69+K73</f>
        <v>1581</v>
      </c>
    </row>
    <row r="69" spans="1:11" ht="39.75" customHeight="1">
      <c r="A69" s="26">
        <v>385</v>
      </c>
      <c r="B69" s="9" t="s">
        <v>142</v>
      </c>
      <c r="C69" s="10" t="s">
        <v>12</v>
      </c>
      <c r="D69" s="10" t="s">
        <v>23</v>
      </c>
      <c r="E69" s="24" t="s">
        <v>8</v>
      </c>
      <c r="F69" s="24" t="s">
        <v>146</v>
      </c>
      <c r="G69" s="24" t="s">
        <v>93</v>
      </c>
      <c r="H69" s="24" t="s">
        <v>81</v>
      </c>
      <c r="I69" s="24"/>
      <c r="J69" s="11">
        <f>J70</f>
        <v>2319</v>
      </c>
      <c r="K69" s="11">
        <f>K70</f>
        <v>1581</v>
      </c>
    </row>
    <row r="70" spans="1:11" ht="15.75" customHeight="1">
      <c r="A70" s="26">
        <v>385</v>
      </c>
      <c r="B70" s="9" t="s">
        <v>83</v>
      </c>
      <c r="C70" s="10" t="s">
        <v>12</v>
      </c>
      <c r="D70" s="10" t="s">
        <v>23</v>
      </c>
      <c r="E70" s="24" t="s">
        <v>8</v>
      </c>
      <c r="F70" s="24" t="s">
        <v>146</v>
      </c>
      <c r="G70" s="24" t="s">
        <v>93</v>
      </c>
      <c r="H70" s="24" t="s">
        <v>81</v>
      </c>
      <c r="I70" s="24" t="s">
        <v>84</v>
      </c>
      <c r="J70" s="11">
        <v>2319</v>
      </c>
      <c r="K70" s="11">
        <v>1581</v>
      </c>
    </row>
    <row r="71" spans="1:11" ht="39" hidden="1" customHeight="1">
      <c r="A71" s="26">
        <v>385</v>
      </c>
      <c r="B71" s="9" t="s">
        <v>101</v>
      </c>
      <c r="C71" s="10" t="s">
        <v>12</v>
      </c>
      <c r="D71" s="10" t="s">
        <v>23</v>
      </c>
      <c r="E71" s="24" t="s">
        <v>8</v>
      </c>
      <c r="F71" s="24" t="s">
        <v>146</v>
      </c>
      <c r="G71" s="24" t="s">
        <v>93</v>
      </c>
      <c r="H71" s="24" t="s">
        <v>81</v>
      </c>
      <c r="I71" s="24"/>
      <c r="J71" s="11">
        <f>J72</f>
        <v>0</v>
      </c>
      <c r="K71" s="11">
        <f>K72</f>
        <v>0</v>
      </c>
    </row>
    <row r="72" spans="1:11" ht="15.75" hidden="1" customHeight="1">
      <c r="A72" s="26">
        <v>385</v>
      </c>
      <c r="B72" s="9" t="s">
        <v>83</v>
      </c>
      <c r="C72" s="10" t="s">
        <v>12</v>
      </c>
      <c r="D72" s="10" t="s">
        <v>23</v>
      </c>
      <c r="E72" s="24" t="s">
        <v>8</v>
      </c>
      <c r="F72" s="24" t="s">
        <v>146</v>
      </c>
      <c r="G72" s="24" t="s">
        <v>93</v>
      </c>
      <c r="H72" s="24" t="s">
        <v>81</v>
      </c>
      <c r="I72" s="24" t="s">
        <v>84</v>
      </c>
      <c r="J72" s="11">
        <v>0</v>
      </c>
      <c r="K72" s="11">
        <v>0</v>
      </c>
    </row>
    <row r="73" spans="1:11" ht="39" hidden="1" customHeight="1">
      <c r="A73" s="26">
        <v>385</v>
      </c>
      <c r="B73" s="9" t="s">
        <v>101</v>
      </c>
      <c r="C73" s="10" t="s">
        <v>12</v>
      </c>
      <c r="D73" s="10" t="s">
        <v>23</v>
      </c>
      <c r="E73" s="24" t="s">
        <v>44</v>
      </c>
      <c r="F73" s="24" t="s">
        <v>146</v>
      </c>
      <c r="G73" s="24" t="s">
        <v>93</v>
      </c>
      <c r="H73" s="24" t="s">
        <v>81</v>
      </c>
      <c r="I73" s="24"/>
      <c r="J73" s="11">
        <f>J74</f>
        <v>0</v>
      </c>
      <c r="K73" s="11">
        <f>K74</f>
        <v>0</v>
      </c>
    </row>
    <row r="74" spans="1:11" ht="15.75" hidden="1" customHeight="1">
      <c r="A74" s="19">
        <v>385</v>
      </c>
      <c r="B74" s="9" t="s">
        <v>85</v>
      </c>
      <c r="C74" s="10" t="s">
        <v>12</v>
      </c>
      <c r="D74" s="10" t="s">
        <v>23</v>
      </c>
      <c r="E74" s="24" t="s">
        <v>44</v>
      </c>
      <c r="F74" s="24" t="s">
        <v>146</v>
      </c>
      <c r="G74" s="24" t="s">
        <v>93</v>
      </c>
      <c r="H74" s="24" t="s">
        <v>81</v>
      </c>
      <c r="I74" s="24" t="s">
        <v>86</v>
      </c>
      <c r="J74" s="11">
        <v>0</v>
      </c>
      <c r="K74" s="11">
        <v>0</v>
      </c>
    </row>
    <row r="75" spans="1:11" ht="15.75" hidden="1" customHeight="1">
      <c r="A75" s="26">
        <v>385</v>
      </c>
      <c r="B75" s="9" t="s">
        <v>61</v>
      </c>
      <c r="C75" s="28" t="s">
        <v>12</v>
      </c>
      <c r="D75" s="28" t="s">
        <v>23</v>
      </c>
      <c r="E75" s="24" t="s">
        <v>39</v>
      </c>
      <c r="F75" s="24" t="s">
        <v>146</v>
      </c>
      <c r="G75" s="24" t="s">
        <v>10</v>
      </c>
      <c r="H75" s="24" t="s">
        <v>81</v>
      </c>
      <c r="I75" s="24"/>
      <c r="J75" s="11">
        <f>J76</f>
        <v>0</v>
      </c>
      <c r="K75" s="11">
        <f>K76</f>
        <v>0</v>
      </c>
    </row>
    <row r="76" spans="1:11" ht="15.75" hidden="1" customHeight="1">
      <c r="A76" s="26">
        <v>385</v>
      </c>
      <c r="B76" s="9" t="s">
        <v>17</v>
      </c>
      <c r="C76" s="28" t="s">
        <v>12</v>
      </c>
      <c r="D76" s="28" t="s">
        <v>23</v>
      </c>
      <c r="E76" s="24" t="s">
        <v>39</v>
      </c>
      <c r="F76" s="24" t="s">
        <v>146</v>
      </c>
      <c r="G76" s="24" t="s">
        <v>10</v>
      </c>
      <c r="H76" s="24" t="s">
        <v>81</v>
      </c>
      <c r="I76" s="24" t="s">
        <v>9</v>
      </c>
      <c r="J76" s="11">
        <v>0</v>
      </c>
      <c r="K76" s="11">
        <v>0</v>
      </c>
    </row>
    <row r="77" spans="1:11" ht="15.75" hidden="1" customHeight="1">
      <c r="A77" s="26">
        <v>385</v>
      </c>
      <c r="B77" s="9" t="s">
        <v>60</v>
      </c>
      <c r="C77" s="28" t="s">
        <v>12</v>
      </c>
      <c r="D77" s="28" t="s">
        <v>23</v>
      </c>
      <c r="E77" s="24" t="s">
        <v>41</v>
      </c>
      <c r="F77" s="24" t="s">
        <v>146</v>
      </c>
      <c r="G77" s="24" t="s">
        <v>10</v>
      </c>
      <c r="H77" s="24" t="s">
        <v>81</v>
      </c>
      <c r="I77" s="24"/>
      <c r="J77" s="11">
        <f>J78</f>
        <v>0</v>
      </c>
      <c r="K77" s="11">
        <f>K78</f>
        <v>0</v>
      </c>
    </row>
    <row r="78" spans="1:11" ht="16.5" hidden="1" customHeight="1">
      <c r="A78" s="26">
        <v>385</v>
      </c>
      <c r="B78" s="9" t="s">
        <v>17</v>
      </c>
      <c r="C78" s="28" t="s">
        <v>12</v>
      </c>
      <c r="D78" s="28" t="s">
        <v>23</v>
      </c>
      <c r="E78" s="24" t="s">
        <v>41</v>
      </c>
      <c r="F78" s="24" t="s">
        <v>146</v>
      </c>
      <c r="G78" s="24" t="s">
        <v>10</v>
      </c>
      <c r="H78" s="24" t="s">
        <v>81</v>
      </c>
      <c r="I78" s="24" t="s">
        <v>9</v>
      </c>
      <c r="J78" s="11">
        <v>0</v>
      </c>
      <c r="K78" s="11">
        <v>0</v>
      </c>
    </row>
    <row r="79" spans="1:11" ht="16.5" customHeight="1">
      <c r="A79" s="26">
        <v>385</v>
      </c>
      <c r="B79" s="29" t="s">
        <v>50</v>
      </c>
      <c r="C79" s="28" t="s">
        <v>12</v>
      </c>
      <c r="D79" s="28" t="s">
        <v>51</v>
      </c>
      <c r="E79" s="24"/>
      <c r="F79" s="24"/>
      <c r="G79" s="24"/>
      <c r="H79" s="24"/>
      <c r="I79" s="24"/>
      <c r="J79" s="11">
        <f>J82+J80</f>
        <v>23</v>
      </c>
      <c r="K79" s="11">
        <f>K82</f>
        <v>0</v>
      </c>
    </row>
    <row r="80" spans="1:11" ht="29.25" customHeight="1">
      <c r="A80" s="19">
        <v>385</v>
      </c>
      <c r="B80" s="9" t="s">
        <v>138</v>
      </c>
      <c r="C80" s="28" t="s">
        <v>12</v>
      </c>
      <c r="D80" s="28" t="s">
        <v>51</v>
      </c>
      <c r="E80" s="24" t="s">
        <v>28</v>
      </c>
      <c r="F80" s="24" t="s">
        <v>146</v>
      </c>
      <c r="G80" s="24" t="s">
        <v>93</v>
      </c>
      <c r="H80" s="24" t="s">
        <v>81</v>
      </c>
      <c r="I80" s="24"/>
      <c r="J80" s="11">
        <f>J81</f>
        <v>2</v>
      </c>
      <c r="K80" s="11">
        <f>K81</f>
        <v>0</v>
      </c>
    </row>
    <row r="81" spans="1:11" ht="15.75" customHeight="1">
      <c r="A81" s="19">
        <v>385</v>
      </c>
      <c r="B81" s="9" t="s">
        <v>83</v>
      </c>
      <c r="C81" s="28" t="s">
        <v>12</v>
      </c>
      <c r="D81" s="28" t="s">
        <v>51</v>
      </c>
      <c r="E81" s="24" t="s">
        <v>28</v>
      </c>
      <c r="F81" s="24" t="s">
        <v>146</v>
      </c>
      <c r="G81" s="24" t="s">
        <v>93</v>
      </c>
      <c r="H81" s="24" t="s">
        <v>81</v>
      </c>
      <c r="I81" s="24" t="s">
        <v>84</v>
      </c>
      <c r="J81" s="11">
        <v>2</v>
      </c>
      <c r="K81" s="11">
        <f>K82</f>
        <v>0</v>
      </c>
    </row>
    <row r="82" spans="1:11" ht="16.5" customHeight="1">
      <c r="A82" s="26">
        <v>385</v>
      </c>
      <c r="B82" s="9" t="s">
        <v>80</v>
      </c>
      <c r="C82" s="28" t="s">
        <v>12</v>
      </c>
      <c r="D82" s="28" t="s">
        <v>51</v>
      </c>
      <c r="E82" s="24" t="s">
        <v>44</v>
      </c>
      <c r="F82" s="24" t="s">
        <v>146</v>
      </c>
      <c r="G82" s="24" t="s">
        <v>93</v>
      </c>
      <c r="H82" s="24" t="s">
        <v>81</v>
      </c>
      <c r="I82" s="24"/>
      <c r="J82" s="11">
        <f>J83</f>
        <v>21</v>
      </c>
      <c r="K82" s="11">
        <f>K83</f>
        <v>0</v>
      </c>
    </row>
    <row r="83" spans="1:11" ht="15.75" customHeight="1">
      <c r="A83" s="26">
        <v>385</v>
      </c>
      <c r="B83" s="9" t="s">
        <v>83</v>
      </c>
      <c r="C83" s="28" t="s">
        <v>12</v>
      </c>
      <c r="D83" s="28" t="s">
        <v>51</v>
      </c>
      <c r="E83" s="24" t="s">
        <v>44</v>
      </c>
      <c r="F83" s="24" t="s">
        <v>146</v>
      </c>
      <c r="G83" s="24" t="s">
        <v>93</v>
      </c>
      <c r="H83" s="24" t="s">
        <v>81</v>
      </c>
      <c r="I83" s="24" t="s">
        <v>84</v>
      </c>
      <c r="J83" s="11">
        <v>21</v>
      </c>
      <c r="K83" s="11">
        <v>0</v>
      </c>
    </row>
    <row r="84" spans="1:11" ht="15.75" hidden="1" customHeight="1">
      <c r="A84" s="19">
        <v>385</v>
      </c>
      <c r="B84" s="9" t="s">
        <v>52</v>
      </c>
      <c r="C84" s="28" t="s">
        <v>19</v>
      </c>
      <c r="D84" s="28" t="s">
        <v>7</v>
      </c>
      <c r="E84" s="24"/>
      <c r="F84" s="24"/>
      <c r="G84" s="24"/>
      <c r="H84" s="24"/>
      <c r="I84" s="24"/>
      <c r="J84" s="11">
        <f>J87+J85</f>
        <v>0</v>
      </c>
      <c r="K84" s="11"/>
    </row>
    <row r="85" spans="1:11" ht="25.5" hidden="1" customHeight="1">
      <c r="A85" s="19">
        <v>385</v>
      </c>
      <c r="B85" s="31" t="s">
        <v>102</v>
      </c>
      <c r="C85" s="32" t="s">
        <v>19</v>
      </c>
      <c r="D85" s="28" t="s">
        <v>7</v>
      </c>
      <c r="E85" s="24" t="s">
        <v>16</v>
      </c>
      <c r="F85" s="24" t="s">
        <v>81</v>
      </c>
      <c r="G85" s="24" t="s">
        <v>103</v>
      </c>
      <c r="H85" s="24"/>
      <c r="I85" s="24"/>
      <c r="J85" s="11">
        <f>J86</f>
        <v>0</v>
      </c>
      <c r="K85" s="11"/>
    </row>
    <row r="86" spans="1:11" ht="16.5" hidden="1" customHeight="1">
      <c r="A86" s="19">
        <v>385</v>
      </c>
      <c r="B86" s="9" t="s">
        <v>83</v>
      </c>
      <c r="C86" s="28" t="s">
        <v>19</v>
      </c>
      <c r="D86" s="28" t="s">
        <v>7</v>
      </c>
      <c r="E86" s="24" t="s">
        <v>16</v>
      </c>
      <c r="F86" s="24" t="s">
        <v>81</v>
      </c>
      <c r="G86" s="24" t="s">
        <v>103</v>
      </c>
      <c r="H86" s="24"/>
      <c r="I86" s="24" t="s">
        <v>84</v>
      </c>
      <c r="J86" s="11">
        <f>1165315-1165315</f>
        <v>0</v>
      </c>
      <c r="K86" s="11"/>
    </row>
    <row r="87" spans="1:11" ht="16.5" hidden="1" customHeight="1">
      <c r="A87" s="19">
        <v>385</v>
      </c>
      <c r="B87" s="31" t="s">
        <v>45</v>
      </c>
      <c r="C87" s="28" t="s">
        <v>19</v>
      </c>
      <c r="D87" s="28" t="s">
        <v>7</v>
      </c>
      <c r="E87" s="24" t="s">
        <v>21</v>
      </c>
      <c r="F87" s="24" t="s">
        <v>18</v>
      </c>
      <c r="G87" s="24" t="s">
        <v>10</v>
      </c>
      <c r="H87" s="24"/>
      <c r="I87" s="24"/>
      <c r="J87" s="11">
        <f>J88</f>
        <v>0</v>
      </c>
      <c r="K87" s="11"/>
    </row>
    <row r="88" spans="1:11" ht="15.75" hidden="1" customHeight="1">
      <c r="A88" s="26">
        <v>385</v>
      </c>
      <c r="B88" s="9" t="s">
        <v>17</v>
      </c>
      <c r="C88" s="28" t="s">
        <v>19</v>
      </c>
      <c r="D88" s="28" t="s">
        <v>7</v>
      </c>
      <c r="E88" s="24" t="s">
        <v>21</v>
      </c>
      <c r="F88" s="24" t="s">
        <v>18</v>
      </c>
      <c r="G88" s="24" t="s">
        <v>10</v>
      </c>
      <c r="H88" s="24"/>
      <c r="I88" s="24" t="s">
        <v>9</v>
      </c>
      <c r="J88" s="11">
        <v>0</v>
      </c>
      <c r="K88" s="11"/>
    </row>
    <row r="89" spans="1:11" ht="15.75" customHeight="1">
      <c r="A89" s="26">
        <v>385</v>
      </c>
      <c r="B89" s="9" t="s">
        <v>129</v>
      </c>
      <c r="C89" s="28" t="s">
        <v>19</v>
      </c>
      <c r="D89" s="28" t="s">
        <v>10</v>
      </c>
      <c r="E89" s="24"/>
      <c r="F89" s="24"/>
      <c r="G89" s="24"/>
      <c r="H89" s="24"/>
      <c r="I89" s="24"/>
      <c r="J89" s="11">
        <f>J90+J93+J104</f>
        <v>5117</v>
      </c>
      <c r="K89" s="11">
        <f>K90+K93+K104</f>
        <v>3493</v>
      </c>
    </row>
    <row r="90" spans="1:11" ht="15.75" hidden="1" customHeight="1">
      <c r="A90" s="26">
        <v>385</v>
      </c>
      <c r="B90" s="9" t="s">
        <v>52</v>
      </c>
      <c r="C90" s="28" t="s">
        <v>19</v>
      </c>
      <c r="D90" s="28" t="s">
        <v>7</v>
      </c>
      <c r="E90" s="24"/>
      <c r="F90" s="24"/>
      <c r="G90" s="24"/>
      <c r="H90" s="24"/>
      <c r="I90" s="24"/>
      <c r="J90" s="11">
        <f>J91</f>
        <v>0</v>
      </c>
      <c r="K90" s="11">
        <f>K91</f>
        <v>0</v>
      </c>
    </row>
    <row r="91" spans="1:11" ht="15.75" hidden="1" customHeight="1">
      <c r="A91" s="26">
        <v>385</v>
      </c>
      <c r="B91" s="9" t="s">
        <v>80</v>
      </c>
      <c r="C91" s="28" t="s">
        <v>19</v>
      </c>
      <c r="D91" s="28" t="s">
        <v>7</v>
      </c>
      <c r="E91" s="24" t="s">
        <v>143</v>
      </c>
      <c r="F91" s="24" t="s">
        <v>146</v>
      </c>
      <c r="G91" s="24" t="s">
        <v>93</v>
      </c>
      <c r="H91" s="24" t="s">
        <v>81</v>
      </c>
      <c r="I91" s="24"/>
      <c r="J91" s="11">
        <f>J92</f>
        <v>0</v>
      </c>
      <c r="K91" s="11">
        <f>K92</f>
        <v>0</v>
      </c>
    </row>
    <row r="92" spans="1:11" ht="15.75" hidden="1" customHeight="1">
      <c r="A92" s="26">
        <v>385</v>
      </c>
      <c r="B92" s="9" t="s">
        <v>83</v>
      </c>
      <c r="C92" s="28" t="s">
        <v>19</v>
      </c>
      <c r="D92" s="28" t="s">
        <v>7</v>
      </c>
      <c r="E92" s="24" t="s">
        <v>143</v>
      </c>
      <c r="F92" s="24" t="s">
        <v>146</v>
      </c>
      <c r="G92" s="24" t="s">
        <v>93</v>
      </c>
      <c r="H92" s="24" t="s">
        <v>81</v>
      </c>
      <c r="I92" s="24" t="s">
        <v>84</v>
      </c>
      <c r="J92" s="11">
        <v>0</v>
      </c>
      <c r="K92" s="11">
        <v>0</v>
      </c>
    </row>
    <row r="93" spans="1:11" ht="15.75" customHeight="1">
      <c r="A93" s="48">
        <v>385</v>
      </c>
      <c r="B93" s="9" t="s">
        <v>40</v>
      </c>
      <c r="C93" s="28" t="s">
        <v>19</v>
      </c>
      <c r="D93" s="28" t="s">
        <v>8</v>
      </c>
      <c r="E93" s="24"/>
      <c r="F93" s="24"/>
      <c r="G93" s="24"/>
      <c r="H93" s="24"/>
      <c r="I93" s="24"/>
      <c r="J93" s="24">
        <f>J94+J96+J98+J100+J102</f>
        <v>551</v>
      </c>
      <c r="K93" s="11">
        <f>K94+K96+K98</f>
        <v>533</v>
      </c>
    </row>
    <row r="94" spans="1:11" ht="30" customHeight="1">
      <c r="A94" s="49">
        <v>385</v>
      </c>
      <c r="B94" s="9" t="s">
        <v>138</v>
      </c>
      <c r="C94" s="10" t="s">
        <v>19</v>
      </c>
      <c r="D94" s="10" t="s">
        <v>8</v>
      </c>
      <c r="E94" s="24" t="s">
        <v>28</v>
      </c>
      <c r="F94" s="24" t="s">
        <v>146</v>
      </c>
      <c r="G94" s="24" t="s">
        <v>93</v>
      </c>
      <c r="H94" s="24" t="s">
        <v>81</v>
      </c>
      <c r="I94" s="24"/>
      <c r="J94" s="11">
        <f>J95</f>
        <v>10</v>
      </c>
      <c r="K94" s="11">
        <f>K95</f>
        <v>0</v>
      </c>
    </row>
    <row r="95" spans="1:11" ht="15.75" customHeight="1">
      <c r="A95" s="49">
        <v>385</v>
      </c>
      <c r="B95" s="9" t="s">
        <v>83</v>
      </c>
      <c r="C95" s="10" t="s">
        <v>19</v>
      </c>
      <c r="D95" s="10" t="s">
        <v>8</v>
      </c>
      <c r="E95" s="24" t="s">
        <v>28</v>
      </c>
      <c r="F95" s="24" t="s">
        <v>146</v>
      </c>
      <c r="G95" s="24" t="s">
        <v>93</v>
      </c>
      <c r="H95" s="24" t="s">
        <v>81</v>
      </c>
      <c r="I95" s="24" t="s">
        <v>84</v>
      </c>
      <c r="J95" s="11">
        <v>10</v>
      </c>
      <c r="K95" s="11">
        <v>0</v>
      </c>
    </row>
    <row r="96" spans="1:11" ht="27" customHeight="1">
      <c r="A96" s="50">
        <v>385</v>
      </c>
      <c r="B96" s="44" t="s">
        <v>145</v>
      </c>
      <c r="C96" s="32" t="s">
        <v>19</v>
      </c>
      <c r="D96" s="32" t="s">
        <v>8</v>
      </c>
      <c r="E96" s="45" t="s">
        <v>30</v>
      </c>
      <c r="F96" s="46" t="s">
        <v>146</v>
      </c>
      <c r="G96" s="45" t="s">
        <v>93</v>
      </c>
      <c r="H96" s="24" t="s">
        <v>81</v>
      </c>
      <c r="I96" s="45"/>
      <c r="J96" s="11" t="str">
        <f>J97</f>
        <v>534</v>
      </c>
      <c r="K96" s="11">
        <f>K97</f>
        <v>533</v>
      </c>
    </row>
    <row r="97" spans="1:11" ht="15.75" customHeight="1">
      <c r="A97" s="50">
        <v>385</v>
      </c>
      <c r="B97" s="44" t="s">
        <v>83</v>
      </c>
      <c r="C97" s="32" t="s">
        <v>19</v>
      </c>
      <c r="D97" s="32" t="s">
        <v>8</v>
      </c>
      <c r="E97" s="45" t="s">
        <v>30</v>
      </c>
      <c r="F97" s="46" t="s">
        <v>146</v>
      </c>
      <c r="G97" s="45" t="s">
        <v>93</v>
      </c>
      <c r="H97" s="24" t="s">
        <v>81</v>
      </c>
      <c r="I97" s="45" t="s">
        <v>84</v>
      </c>
      <c r="J97" s="45" t="s">
        <v>154</v>
      </c>
      <c r="K97" s="11">
        <v>533</v>
      </c>
    </row>
    <row r="98" spans="1:11" ht="15.75" customHeight="1">
      <c r="A98" s="48">
        <v>385</v>
      </c>
      <c r="B98" s="9" t="s">
        <v>80</v>
      </c>
      <c r="C98" s="28" t="s">
        <v>19</v>
      </c>
      <c r="D98" s="28" t="s">
        <v>8</v>
      </c>
      <c r="E98" s="24" t="s">
        <v>44</v>
      </c>
      <c r="F98" s="24" t="s">
        <v>146</v>
      </c>
      <c r="G98" s="24" t="s">
        <v>93</v>
      </c>
      <c r="H98" s="24" t="s">
        <v>81</v>
      </c>
      <c r="I98" s="24"/>
      <c r="J98" s="11">
        <f>J99</f>
        <v>7</v>
      </c>
      <c r="K98" s="11">
        <f>K99</f>
        <v>0</v>
      </c>
    </row>
    <row r="99" spans="1:11" ht="15.75" customHeight="1">
      <c r="A99" s="48">
        <v>385</v>
      </c>
      <c r="B99" s="9" t="s">
        <v>83</v>
      </c>
      <c r="C99" s="28" t="s">
        <v>19</v>
      </c>
      <c r="D99" s="28" t="s">
        <v>8</v>
      </c>
      <c r="E99" s="24" t="s">
        <v>44</v>
      </c>
      <c r="F99" s="24" t="s">
        <v>146</v>
      </c>
      <c r="G99" s="24" t="s">
        <v>93</v>
      </c>
      <c r="H99" s="24" t="s">
        <v>81</v>
      </c>
      <c r="I99" s="24" t="s">
        <v>84</v>
      </c>
      <c r="J99" s="11">
        <v>7</v>
      </c>
      <c r="K99" s="11">
        <v>0</v>
      </c>
    </row>
    <row r="100" spans="1:11" ht="15.75" hidden="1" customHeight="1">
      <c r="A100" s="26">
        <v>385</v>
      </c>
      <c r="B100" s="9" t="s">
        <v>80</v>
      </c>
      <c r="C100" s="28" t="s">
        <v>19</v>
      </c>
      <c r="D100" s="28" t="s">
        <v>8</v>
      </c>
      <c r="E100" s="24" t="s">
        <v>44</v>
      </c>
      <c r="F100" s="24" t="s">
        <v>81</v>
      </c>
      <c r="G100" s="24" t="s">
        <v>93</v>
      </c>
      <c r="H100" s="24"/>
      <c r="I100" s="24"/>
      <c r="J100" s="11">
        <f>J101</f>
        <v>0</v>
      </c>
      <c r="K100" s="11">
        <f>K101</f>
        <v>0</v>
      </c>
    </row>
    <row r="101" spans="1:11" ht="15.75" hidden="1" customHeight="1">
      <c r="A101" s="26">
        <v>385</v>
      </c>
      <c r="B101" s="9" t="s">
        <v>83</v>
      </c>
      <c r="C101" s="28" t="s">
        <v>19</v>
      </c>
      <c r="D101" s="28" t="s">
        <v>8</v>
      </c>
      <c r="E101" s="24" t="s">
        <v>44</v>
      </c>
      <c r="F101" s="24" t="s">
        <v>81</v>
      </c>
      <c r="G101" s="24" t="s">
        <v>93</v>
      </c>
      <c r="H101" s="24"/>
      <c r="I101" s="24" t="s">
        <v>84</v>
      </c>
      <c r="J101" s="11">
        <v>0</v>
      </c>
      <c r="K101" s="11">
        <v>0</v>
      </c>
    </row>
    <row r="102" spans="1:11" ht="15.75" hidden="1" customHeight="1">
      <c r="A102" s="26">
        <v>385</v>
      </c>
      <c r="B102" s="9" t="s">
        <v>60</v>
      </c>
      <c r="C102" s="10" t="s">
        <v>19</v>
      </c>
      <c r="D102" s="10" t="s">
        <v>8</v>
      </c>
      <c r="E102" s="24" t="s">
        <v>41</v>
      </c>
      <c r="F102" s="24" t="s">
        <v>55</v>
      </c>
      <c r="G102" s="24" t="s">
        <v>10</v>
      </c>
      <c r="H102" s="24"/>
      <c r="I102" s="24"/>
      <c r="J102" s="11">
        <f>J103</f>
        <v>0</v>
      </c>
      <c r="K102" s="11">
        <f>K103</f>
        <v>0</v>
      </c>
    </row>
    <row r="103" spans="1:11" ht="15.75" hidden="1" customHeight="1">
      <c r="A103" s="26">
        <v>385</v>
      </c>
      <c r="B103" s="9" t="s">
        <v>17</v>
      </c>
      <c r="C103" s="10" t="s">
        <v>19</v>
      </c>
      <c r="D103" s="10" t="s">
        <v>8</v>
      </c>
      <c r="E103" s="24" t="s">
        <v>41</v>
      </c>
      <c r="F103" s="24" t="s">
        <v>55</v>
      </c>
      <c r="G103" s="24" t="s">
        <v>10</v>
      </c>
      <c r="H103" s="24"/>
      <c r="I103" s="24" t="s">
        <v>9</v>
      </c>
      <c r="J103" s="11">
        <v>0</v>
      </c>
      <c r="K103" s="11">
        <v>0</v>
      </c>
    </row>
    <row r="104" spans="1:11" ht="15.75" customHeight="1">
      <c r="A104" s="26">
        <v>385</v>
      </c>
      <c r="B104" s="27" t="s">
        <v>22</v>
      </c>
      <c r="C104" s="10" t="s">
        <v>19</v>
      </c>
      <c r="D104" s="10" t="s">
        <v>18</v>
      </c>
      <c r="E104" s="24"/>
      <c r="F104" s="24"/>
      <c r="G104" s="24"/>
      <c r="H104" s="24"/>
      <c r="I104" s="24"/>
      <c r="J104" s="11">
        <f>J109+J112+J122+J124+J126</f>
        <v>4566</v>
      </c>
      <c r="K104" s="11">
        <f>K109+K112+K122+K124+K126</f>
        <v>2960</v>
      </c>
    </row>
    <row r="105" spans="1:11" ht="15.75" hidden="1" customHeight="1">
      <c r="A105" s="26">
        <v>385</v>
      </c>
      <c r="B105" s="27" t="s">
        <v>59</v>
      </c>
      <c r="C105" s="10" t="s">
        <v>19</v>
      </c>
      <c r="D105" s="10" t="s">
        <v>18</v>
      </c>
      <c r="E105" s="24" t="s">
        <v>41</v>
      </c>
      <c r="F105" s="24" t="s">
        <v>58</v>
      </c>
      <c r="G105" s="24" t="s">
        <v>10</v>
      </c>
      <c r="H105" s="24"/>
      <c r="I105" s="24"/>
      <c r="J105" s="11">
        <f>J106</f>
        <v>0</v>
      </c>
      <c r="K105" s="11">
        <f>K106</f>
        <v>0</v>
      </c>
    </row>
    <row r="106" spans="1:11" ht="15.75" hidden="1" customHeight="1">
      <c r="A106" s="26">
        <v>385</v>
      </c>
      <c r="B106" s="9" t="s">
        <v>17</v>
      </c>
      <c r="C106" s="10" t="s">
        <v>19</v>
      </c>
      <c r="D106" s="10" t="s">
        <v>18</v>
      </c>
      <c r="E106" s="24" t="s">
        <v>41</v>
      </c>
      <c r="F106" s="24" t="s">
        <v>58</v>
      </c>
      <c r="G106" s="24" t="s">
        <v>10</v>
      </c>
      <c r="H106" s="24"/>
      <c r="I106" s="24" t="s">
        <v>9</v>
      </c>
      <c r="J106" s="11">
        <v>0</v>
      </c>
      <c r="K106" s="11">
        <v>0</v>
      </c>
    </row>
    <row r="107" spans="1:11" ht="15.75" hidden="1" customHeight="1">
      <c r="A107" s="26">
        <v>385</v>
      </c>
      <c r="B107" s="9" t="s">
        <v>60</v>
      </c>
      <c r="C107" s="10" t="s">
        <v>19</v>
      </c>
      <c r="D107" s="10" t="s">
        <v>18</v>
      </c>
      <c r="E107" s="24" t="s">
        <v>41</v>
      </c>
      <c r="F107" s="24" t="s">
        <v>55</v>
      </c>
      <c r="G107" s="24" t="s">
        <v>10</v>
      </c>
      <c r="H107" s="24"/>
      <c r="I107" s="24"/>
      <c r="J107" s="11">
        <f>J108</f>
        <v>0</v>
      </c>
      <c r="K107" s="11">
        <f>K108</f>
        <v>0</v>
      </c>
    </row>
    <row r="108" spans="1:11" ht="15.75" hidden="1" customHeight="1">
      <c r="A108" s="26">
        <v>385</v>
      </c>
      <c r="B108" s="9" t="s">
        <v>17</v>
      </c>
      <c r="C108" s="10" t="s">
        <v>19</v>
      </c>
      <c r="D108" s="10" t="s">
        <v>18</v>
      </c>
      <c r="E108" s="24" t="s">
        <v>41</v>
      </c>
      <c r="F108" s="24" t="s">
        <v>55</v>
      </c>
      <c r="G108" s="24" t="s">
        <v>10</v>
      </c>
      <c r="H108" s="24"/>
      <c r="I108" s="24" t="s">
        <v>9</v>
      </c>
      <c r="J108" s="11">
        <v>0</v>
      </c>
      <c r="K108" s="11">
        <v>0</v>
      </c>
    </row>
    <row r="109" spans="1:11" ht="15.75" customHeight="1">
      <c r="A109" s="26">
        <v>385</v>
      </c>
      <c r="B109" s="9" t="s">
        <v>147</v>
      </c>
      <c r="C109" s="10" t="s">
        <v>19</v>
      </c>
      <c r="D109" s="10" t="s">
        <v>18</v>
      </c>
      <c r="E109" s="24" t="s">
        <v>7</v>
      </c>
      <c r="F109" s="24" t="s">
        <v>146</v>
      </c>
      <c r="G109" s="24" t="s">
        <v>93</v>
      </c>
      <c r="H109" s="24" t="s">
        <v>81</v>
      </c>
      <c r="I109" s="24"/>
      <c r="J109" s="11">
        <f>J110+J111</f>
        <v>3296</v>
      </c>
      <c r="K109" s="11">
        <f>K110+K111</f>
        <v>2153</v>
      </c>
    </row>
    <row r="110" spans="1:11" ht="15.75" customHeight="1">
      <c r="A110" s="26">
        <v>385</v>
      </c>
      <c r="B110" s="9" t="s">
        <v>82</v>
      </c>
      <c r="C110" s="10" t="s">
        <v>19</v>
      </c>
      <c r="D110" s="10" t="s">
        <v>18</v>
      </c>
      <c r="E110" s="24" t="s">
        <v>7</v>
      </c>
      <c r="F110" s="24" t="s">
        <v>146</v>
      </c>
      <c r="G110" s="24" t="s">
        <v>93</v>
      </c>
      <c r="H110" s="24" t="s">
        <v>81</v>
      </c>
      <c r="I110" s="24" t="s">
        <v>1</v>
      </c>
      <c r="J110" s="11">
        <v>39</v>
      </c>
      <c r="K110" s="11">
        <v>14</v>
      </c>
    </row>
    <row r="111" spans="1:11" ht="15.75" customHeight="1">
      <c r="A111" s="26">
        <v>385</v>
      </c>
      <c r="B111" s="9" t="s">
        <v>83</v>
      </c>
      <c r="C111" s="28" t="s">
        <v>19</v>
      </c>
      <c r="D111" s="28" t="s">
        <v>18</v>
      </c>
      <c r="E111" s="24" t="s">
        <v>7</v>
      </c>
      <c r="F111" s="24" t="s">
        <v>146</v>
      </c>
      <c r="G111" s="24" t="s">
        <v>93</v>
      </c>
      <c r="H111" s="24" t="s">
        <v>81</v>
      </c>
      <c r="I111" s="24" t="s">
        <v>84</v>
      </c>
      <c r="J111" s="11">
        <v>3257</v>
      </c>
      <c r="K111" s="11">
        <v>2139</v>
      </c>
    </row>
    <row r="112" spans="1:11" ht="15.75" customHeight="1">
      <c r="A112" s="26">
        <v>385</v>
      </c>
      <c r="B112" s="9" t="s">
        <v>148</v>
      </c>
      <c r="C112" s="28" t="s">
        <v>19</v>
      </c>
      <c r="D112" s="28" t="s">
        <v>18</v>
      </c>
      <c r="E112" s="24" t="s">
        <v>12</v>
      </c>
      <c r="F112" s="24" t="s">
        <v>146</v>
      </c>
      <c r="G112" s="24" t="s">
        <v>93</v>
      </c>
      <c r="H112" s="24" t="s">
        <v>81</v>
      </c>
      <c r="I112" s="24"/>
      <c r="J112" s="11">
        <f>J113</f>
        <v>90</v>
      </c>
      <c r="K112" s="11">
        <f>K113</f>
        <v>19</v>
      </c>
    </row>
    <row r="113" spans="1:11" ht="15.75" customHeight="1">
      <c r="A113" s="26">
        <v>385</v>
      </c>
      <c r="B113" s="9" t="s">
        <v>83</v>
      </c>
      <c r="C113" s="28" t="s">
        <v>19</v>
      </c>
      <c r="D113" s="28" t="s">
        <v>18</v>
      </c>
      <c r="E113" s="24" t="s">
        <v>12</v>
      </c>
      <c r="F113" s="24" t="s">
        <v>146</v>
      </c>
      <c r="G113" s="24" t="s">
        <v>93</v>
      </c>
      <c r="H113" s="24" t="s">
        <v>81</v>
      </c>
      <c r="I113" s="24" t="s">
        <v>84</v>
      </c>
      <c r="J113" s="11">
        <v>90</v>
      </c>
      <c r="K113" s="11">
        <v>19</v>
      </c>
    </row>
    <row r="114" spans="1:11" ht="15.75" hidden="1" customHeight="1">
      <c r="A114" s="26">
        <v>385</v>
      </c>
      <c r="B114" s="9" t="s">
        <v>104</v>
      </c>
      <c r="C114" s="28" t="s">
        <v>19</v>
      </c>
      <c r="D114" s="28" t="s">
        <v>18</v>
      </c>
      <c r="E114" s="24" t="s">
        <v>7</v>
      </c>
      <c r="F114" s="24" t="s">
        <v>81</v>
      </c>
      <c r="G114" s="24" t="s">
        <v>105</v>
      </c>
      <c r="H114" s="24"/>
      <c r="I114" s="24"/>
      <c r="J114" s="11">
        <f>J115</f>
        <v>0</v>
      </c>
      <c r="K114" s="11">
        <f>K115</f>
        <v>0</v>
      </c>
    </row>
    <row r="115" spans="1:11" ht="15.75" hidden="1" customHeight="1">
      <c r="A115" s="26">
        <v>385</v>
      </c>
      <c r="B115" s="9" t="s">
        <v>83</v>
      </c>
      <c r="C115" s="28" t="s">
        <v>19</v>
      </c>
      <c r="D115" s="28" t="s">
        <v>18</v>
      </c>
      <c r="E115" s="24" t="s">
        <v>7</v>
      </c>
      <c r="F115" s="24" t="s">
        <v>81</v>
      </c>
      <c r="G115" s="24" t="s">
        <v>105</v>
      </c>
      <c r="H115" s="24"/>
      <c r="I115" s="24" t="s">
        <v>84</v>
      </c>
      <c r="J115" s="11"/>
      <c r="K115" s="11"/>
    </row>
    <row r="116" spans="1:11" ht="15.75" hidden="1" customHeight="1">
      <c r="A116" s="19">
        <v>385</v>
      </c>
      <c r="B116" s="9" t="s">
        <v>104</v>
      </c>
      <c r="C116" s="10" t="s">
        <v>19</v>
      </c>
      <c r="D116" s="10" t="s">
        <v>18</v>
      </c>
      <c r="E116" s="24" t="s">
        <v>7</v>
      </c>
      <c r="F116" s="24" t="s">
        <v>81</v>
      </c>
      <c r="G116" s="24" t="s">
        <v>106</v>
      </c>
      <c r="H116" s="24"/>
      <c r="I116" s="24"/>
      <c r="J116" s="11">
        <f>J117</f>
        <v>0</v>
      </c>
      <c r="K116" s="11">
        <f>K117</f>
        <v>0</v>
      </c>
    </row>
    <row r="117" spans="1:11" ht="15.75" hidden="1" customHeight="1">
      <c r="A117" s="26">
        <v>385</v>
      </c>
      <c r="B117" s="9" t="s">
        <v>83</v>
      </c>
      <c r="C117" s="28" t="s">
        <v>19</v>
      </c>
      <c r="D117" s="28" t="s">
        <v>18</v>
      </c>
      <c r="E117" s="24" t="s">
        <v>7</v>
      </c>
      <c r="F117" s="24" t="s">
        <v>81</v>
      </c>
      <c r="G117" s="24" t="s">
        <v>106</v>
      </c>
      <c r="H117" s="24"/>
      <c r="I117" s="24" t="s">
        <v>84</v>
      </c>
      <c r="J117" s="11"/>
      <c r="K117" s="11"/>
    </row>
    <row r="118" spans="1:11" ht="15.75" hidden="1" customHeight="1">
      <c r="A118" s="19">
        <v>385</v>
      </c>
      <c r="B118" s="9" t="s">
        <v>104</v>
      </c>
      <c r="C118" s="10" t="s">
        <v>19</v>
      </c>
      <c r="D118" s="10" t="s">
        <v>18</v>
      </c>
      <c r="E118" s="24" t="s">
        <v>7</v>
      </c>
      <c r="F118" s="24" t="s">
        <v>81</v>
      </c>
      <c r="G118" s="24" t="s">
        <v>98</v>
      </c>
      <c r="H118" s="24"/>
      <c r="I118" s="24"/>
      <c r="J118" s="11">
        <f>J119</f>
        <v>0</v>
      </c>
      <c r="K118" s="11">
        <f>K119</f>
        <v>0</v>
      </c>
    </row>
    <row r="119" spans="1:11" ht="15.75" hidden="1" customHeight="1">
      <c r="A119" s="26">
        <v>385</v>
      </c>
      <c r="B119" s="23" t="s">
        <v>83</v>
      </c>
      <c r="C119" s="28" t="s">
        <v>19</v>
      </c>
      <c r="D119" s="28" t="s">
        <v>18</v>
      </c>
      <c r="E119" s="24" t="s">
        <v>7</v>
      </c>
      <c r="F119" s="24" t="s">
        <v>81</v>
      </c>
      <c r="G119" s="24" t="s">
        <v>98</v>
      </c>
      <c r="H119" s="24"/>
      <c r="I119" s="24" t="s">
        <v>84</v>
      </c>
      <c r="J119" s="11"/>
      <c r="K119" s="11"/>
    </row>
    <row r="120" spans="1:11" ht="15.75" hidden="1" customHeight="1">
      <c r="A120" s="26">
        <v>385</v>
      </c>
      <c r="B120" s="33" t="s">
        <v>54</v>
      </c>
      <c r="C120" s="28" t="s">
        <v>19</v>
      </c>
      <c r="D120" s="28" t="s">
        <v>18</v>
      </c>
      <c r="E120" s="24" t="s">
        <v>53</v>
      </c>
      <c r="F120" s="24" t="s">
        <v>14</v>
      </c>
      <c r="G120" s="24" t="s">
        <v>10</v>
      </c>
      <c r="H120" s="24"/>
      <c r="I120" s="24"/>
      <c r="J120" s="13">
        <f>J121</f>
        <v>0</v>
      </c>
      <c r="K120" s="11"/>
    </row>
    <row r="121" spans="1:11" ht="15.75" hidden="1" customHeight="1">
      <c r="A121" s="26">
        <v>385</v>
      </c>
      <c r="B121" s="33" t="s">
        <v>17</v>
      </c>
      <c r="C121" s="28" t="s">
        <v>19</v>
      </c>
      <c r="D121" s="28" t="s">
        <v>18</v>
      </c>
      <c r="E121" s="24" t="s">
        <v>53</v>
      </c>
      <c r="F121" s="24" t="s">
        <v>14</v>
      </c>
      <c r="G121" s="24" t="s">
        <v>10</v>
      </c>
      <c r="H121" s="24"/>
      <c r="I121" s="24" t="s">
        <v>9</v>
      </c>
      <c r="J121" s="13">
        <v>0</v>
      </c>
      <c r="K121" s="11"/>
    </row>
    <row r="122" spans="1:11" ht="39" customHeight="1">
      <c r="A122" s="26">
        <v>385</v>
      </c>
      <c r="B122" s="33" t="s">
        <v>107</v>
      </c>
      <c r="C122" s="28" t="s">
        <v>19</v>
      </c>
      <c r="D122" s="28" t="s">
        <v>18</v>
      </c>
      <c r="E122" s="24" t="s">
        <v>25</v>
      </c>
      <c r="F122" s="24" t="s">
        <v>146</v>
      </c>
      <c r="G122" s="24" t="s">
        <v>93</v>
      </c>
      <c r="H122" s="24" t="s">
        <v>81</v>
      </c>
      <c r="I122" s="24"/>
      <c r="J122" s="11">
        <f>J123</f>
        <v>189</v>
      </c>
      <c r="K122" s="11">
        <f>K123</f>
        <v>188</v>
      </c>
    </row>
    <row r="123" spans="1:11" ht="15.75" customHeight="1">
      <c r="A123" s="26">
        <v>385</v>
      </c>
      <c r="B123" s="23" t="s">
        <v>83</v>
      </c>
      <c r="C123" s="28" t="s">
        <v>19</v>
      </c>
      <c r="D123" s="28" t="s">
        <v>18</v>
      </c>
      <c r="E123" s="24" t="s">
        <v>25</v>
      </c>
      <c r="F123" s="24" t="s">
        <v>146</v>
      </c>
      <c r="G123" s="24" t="s">
        <v>93</v>
      </c>
      <c r="H123" s="24" t="s">
        <v>81</v>
      </c>
      <c r="I123" s="24" t="s">
        <v>84</v>
      </c>
      <c r="J123" s="11">
        <v>189</v>
      </c>
      <c r="K123" s="11">
        <v>188</v>
      </c>
    </row>
    <row r="124" spans="1:11" ht="28.5" customHeight="1">
      <c r="A124" s="26"/>
      <c r="B124" s="23" t="s">
        <v>151</v>
      </c>
      <c r="C124" s="28" t="s">
        <v>19</v>
      </c>
      <c r="D124" s="28" t="s">
        <v>18</v>
      </c>
      <c r="E124" s="24" t="s">
        <v>152</v>
      </c>
      <c r="F124" s="24" t="s">
        <v>146</v>
      </c>
      <c r="G124" s="24" t="s">
        <v>93</v>
      </c>
      <c r="H124" s="24" t="s">
        <v>81</v>
      </c>
      <c r="I124" s="24"/>
      <c r="J124" s="11">
        <f>J125</f>
        <v>20</v>
      </c>
      <c r="K124" s="11">
        <f>K125</f>
        <v>0</v>
      </c>
    </row>
    <row r="125" spans="1:11" ht="15.75" customHeight="1">
      <c r="A125" s="26"/>
      <c r="B125" s="23" t="s">
        <v>83</v>
      </c>
      <c r="C125" s="28" t="s">
        <v>19</v>
      </c>
      <c r="D125" s="28" t="s">
        <v>18</v>
      </c>
      <c r="E125" s="24" t="s">
        <v>152</v>
      </c>
      <c r="F125" s="24" t="s">
        <v>146</v>
      </c>
      <c r="G125" s="24" t="s">
        <v>93</v>
      </c>
      <c r="H125" s="24" t="s">
        <v>81</v>
      </c>
      <c r="I125" s="24" t="s">
        <v>84</v>
      </c>
      <c r="J125" s="11">
        <v>20</v>
      </c>
      <c r="K125" s="11">
        <v>0</v>
      </c>
    </row>
    <row r="126" spans="1:11" ht="15.75" customHeight="1">
      <c r="A126" s="26">
        <v>385</v>
      </c>
      <c r="B126" s="9" t="s">
        <v>80</v>
      </c>
      <c r="C126" s="28" t="s">
        <v>19</v>
      </c>
      <c r="D126" s="28" t="s">
        <v>18</v>
      </c>
      <c r="E126" s="24" t="s">
        <v>44</v>
      </c>
      <c r="F126" s="24" t="s">
        <v>146</v>
      </c>
      <c r="G126" s="24" t="s">
        <v>93</v>
      </c>
      <c r="H126" s="24" t="s">
        <v>81</v>
      </c>
      <c r="I126" s="24"/>
      <c r="J126" s="11">
        <f>J127+J128</f>
        <v>971</v>
      </c>
      <c r="K126" s="11">
        <f>K127+K128</f>
        <v>600</v>
      </c>
    </row>
    <row r="127" spans="1:11" ht="15.75" customHeight="1">
      <c r="A127" s="19">
        <v>385</v>
      </c>
      <c r="B127" s="9" t="s">
        <v>141</v>
      </c>
      <c r="C127" s="10" t="s">
        <v>19</v>
      </c>
      <c r="D127" s="10" t="s">
        <v>18</v>
      </c>
      <c r="E127" s="24" t="s">
        <v>44</v>
      </c>
      <c r="F127" s="24" t="s">
        <v>146</v>
      </c>
      <c r="G127" s="24" t="s">
        <v>93</v>
      </c>
      <c r="H127" s="24" t="s">
        <v>81</v>
      </c>
      <c r="I127" s="24" t="s">
        <v>140</v>
      </c>
      <c r="J127" s="11">
        <v>801</v>
      </c>
      <c r="K127" s="11">
        <v>540</v>
      </c>
    </row>
    <row r="128" spans="1:11" ht="15.75" customHeight="1">
      <c r="A128" s="26">
        <v>385</v>
      </c>
      <c r="B128" s="9" t="s">
        <v>83</v>
      </c>
      <c r="C128" s="28" t="s">
        <v>19</v>
      </c>
      <c r="D128" s="28" t="s">
        <v>18</v>
      </c>
      <c r="E128" s="24" t="s">
        <v>44</v>
      </c>
      <c r="F128" s="24" t="s">
        <v>146</v>
      </c>
      <c r="G128" s="24" t="s">
        <v>93</v>
      </c>
      <c r="H128" s="24" t="s">
        <v>81</v>
      </c>
      <c r="I128" s="24" t="s">
        <v>84</v>
      </c>
      <c r="J128" s="11">
        <v>170</v>
      </c>
      <c r="K128" s="11">
        <v>60</v>
      </c>
    </row>
    <row r="129" spans="1:11" ht="15.75" customHeight="1">
      <c r="A129" s="26">
        <v>385</v>
      </c>
      <c r="B129" s="9" t="s">
        <v>130</v>
      </c>
      <c r="C129" s="28" t="s">
        <v>34</v>
      </c>
      <c r="D129" s="28" t="s">
        <v>10</v>
      </c>
      <c r="E129" s="24"/>
      <c r="F129" s="24"/>
      <c r="G129" s="24"/>
      <c r="H129" s="24"/>
      <c r="I129" s="24"/>
      <c r="J129" s="11">
        <f t="shared" ref="J129:K131" si="0">J130</f>
        <v>1</v>
      </c>
      <c r="K129" s="11">
        <f t="shared" si="0"/>
        <v>0</v>
      </c>
    </row>
    <row r="130" spans="1:11" ht="15.75" customHeight="1">
      <c r="A130" s="26">
        <v>385</v>
      </c>
      <c r="B130" s="23" t="s">
        <v>62</v>
      </c>
      <c r="C130" s="28" t="s">
        <v>34</v>
      </c>
      <c r="D130" s="28" t="s">
        <v>18</v>
      </c>
      <c r="E130" s="24"/>
      <c r="F130" s="24"/>
      <c r="G130" s="24"/>
      <c r="H130" s="24"/>
      <c r="I130" s="24"/>
      <c r="J130" s="11">
        <f t="shared" si="0"/>
        <v>1</v>
      </c>
      <c r="K130" s="11">
        <f t="shared" si="0"/>
        <v>0</v>
      </c>
    </row>
    <row r="131" spans="1:11" ht="15.75" customHeight="1">
      <c r="A131" s="26">
        <v>385</v>
      </c>
      <c r="B131" s="23" t="s">
        <v>80</v>
      </c>
      <c r="C131" s="28" t="s">
        <v>34</v>
      </c>
      <c r="D131" s="28" t="s">
        <v>18</v>
      </c>
      <c r="E131" s="24" t="s">
        <v>12</v>
      </c>
      <c r="F131" s="24" t="s">
        <v>146</v>
      </c>
      <c r="G131" s="24" t="s">
        <v>93</v>
      </c>
      <c r="H131" s="24"/>
      <c r="I131" s="24"/>
      <c r="J131" s="11">
        <f t="shared" si="0"/>
        <v>1</v>
      </c>
      <c r="K131" s="11">
        <f t="shared" si="0"/>
        <v>0</v>
      </c>
    </row>
    <row r="132" spans="1:11" ht="15.75" customHeight="1">
      <c r="A132" s="26">
        <v>385</v>
      </c>
      <c r="B132" s="23" t="s">
        <v>83</v>
      </c>
      <c r="C132" s="28" t="s">
        <v>34</v>
      </c>
      <c r="D132" s="28" t="s">
        <v>18</v>
      </c>
      <c r="E132" s="24" t="s">
        <v>12</v>
      </c>
      <c r="F132" s="24" t="s">
        <v>146</v>
      </c>
      <c r="G132" s="24" t="s">
        <v>93</v>
      </c>
      <c r="H132" s="24"/>
      <c r="I132" s="24" t="s">
        <v>84</v>
      </c>
      <c r="J132" s="11">
        <v>1</v>
      </c>
      <c r="K132" s="11">
        <v>0</v>
      </c>
    </row>
    <row r="133" spans="1:11" ht="15.75" hidden="1" customHeight="1">
      <c r="A133" s="26">
        <v>385</v>
      </c>
      <c r="B133" s="33" t="s">
        <v>63</v>
      </c>
      <c r="C133" s="28" t="s">
        <v>34</v>
      </c>
      <c r="D133" s="28" t="s">
        <v>19</v>
      </c>
      <c r="E133" s="24"/>
      <c r="F133" s="24"/>
      <c r="G133" s="24"/>
      <c r="H133" s="24"/>
      <c r="I133" s="24"/>
      <c r="J133" s="13">
        <f>J134</f>
        <v>0</v>
      </c>
      <c r="K133" s="11"/>
    </row>
    <row r="134" spans="1:11" ht="15.75" hidden="1" customHeight="1">
      <c r="A134" s="26">
        <v>385</v>
      </c>
      <c r="B134" s="33" t="s">
        <v>62</v>
      </c>
      <c r="C134" s="28" t="s">
        <v>34</v>
      </c>
      <c r="D134" s="28" t="s">
        <v>19</v>
      </c>
      <c r="E134" s="24" t="s">
        <v>64</v>
      </c>
      <c r="F134" s="24" t="s">
        <v>7</v>
      </c>
      <c r="G134" s="24" t="s">
        <v>10</v>
      </c>
      <c r="H134" s="24"/>
      <c r="I134" s="24"/>
      <c r="J134" s="13">
        <f>J135</f>
        <v>0</v>
      </c>
      <c r="K134" s="11"/>
    </row>
    <row r="135" spans="1:11" ht="15.75" hidden="1" customHeight="1">
      <c r="A135" s="26">
        <v>385</v>
      </c>
      <c r="B135" s="33" t="s">
        <v>17</v>
      </c>
      <c r="C135" s="28" t="s">
        <v>34</v>
      </c>
      <c r="D135" s="28" t="s">
        <v>19</v>
      </c>
      <c r="E135" s="24" t="s">
        <v>64</v>
      </c>
      <c r="F135" s="24" t="s">
        <v>7</v>
      </c>
      <c r="G135" s="24" t="s">
        <v>10</v>
      </c>
      <c r="H135" s="24"/>
      <c r="I135" s="24" t="s">
        <v>9</v>
      </c>
      <c r="J135" s="13">
        <v>0</v>
      </c>
      <c r="K135" s="11"/>
    </row>
    <row r="136" spans="1:11" ht="15.75" hidden="1" customHeight="1">
      <c r="A136" s="26">
        <v>385</v>
      </c>
      <c r="B136" s="33" t="s">
        <v>24</v>
      </c>
      <c r="C136" s="28" t="s">
        <v>25</v>
      </c>
      <c r="D136" s="28" t="s">
        <v>25</v>
      </c>
      <c r="E136" s="24"/>
      <c r="F136" s="24"/>
      <c r="G136" s="24"/>
      <c r="H136" s="24"/>
      <c r="I136" s="24"/>
      <c r="J136" s="11">
        <f>J137</f>
        <v>0</v>
      </c>
      <c r="K136" s="11"/>
    </row>
    <row r="137" spans="1:11" ht="15.75" hidden="1" customHeight="1">
      <c r="A137" s="26">
        <v>385</v>
      </c>
      <c r="B137" s="23" t="s">
        <v>80</v>
      </c>
      <c r="C137" s="28" t="s">
        <v>25</v>
      </c>
      <c r="D137" s="28" t="s">
        <v>25</v>
      </c>
      <c r="E137" s="24" t="s">
        <v>44</v>
      </c>
      <c r="F137" s="24" t="s">
        <v>81</v>
      </c>
      <c r="G137" s="24" t="s">
        <v>89</v>
      </c>
      <c r="H137" s="24"/>
      <c r="I137" s="24"/>
      <c r="J137" s="11">
        <f>J138</f>
        <v>0</v>
      </c>
      <c r="K137" s="11"/>
    </row>
    <row r="138" spans="1:11" ht="15.75" hidden="1" customHeight="1">
      <c r="A138" s="26">
        <v>385</v>
      </c>
      <c r="B138" s="33" t="s">
        <v>32</v>
      </c>
      <c r="C138" s="28" t="s">
        <v>25</v>
      </c>
      <c r="D138" s="28" t="s">
        <v>25</v>
      </c>
      <c r="E138" s="24" t="s">
        <v>44</v>
      </c>
      <c r="F138" s="24" t="s">
        <v>81</v>
      </c>
      <c r="G138" s="24" t="s">
        <v>89</v>
      </c>
      <c r="H138" s="24"/>
      <c r="I138" s="24" t="s">
        <v>68</v>
      </c>
      <c r="J138" s="11">
        <f>112010-112010</f>
        <v>0</v>
      </c>
      <c r="K138" s="11"/>
    </row>
    <row r="139" spans="1:11" ht="15.75" hidden="1" customHeight="1">
      <c r="A139" s="26">
        <v>385</v>
      </c>
      <c r="B139" s="34" t="s">
        <v>27</v>
      </c>
      <c r="C139" s="28" t="s">
        <v>28</v>
      </c>
      <c r="D139" s="28" t="s">
        <v>7</v>
      </c>
      <c r="E139" s="24"/>
      <c r="F139" s="24"/>
      <c r="G139" s="24"/>
      <c r="H139" s="24"/>
      <c r="I139" s="24"/>
      <c r="J139" s="11">
        <f>J140+J146+J142+J144</f>
        <v>0</v>
      </c>
      <c r="K139" s="13">
        <f>K144+K146</f>
        <v>0</v>
      </c>
    </row>
    <row r="140" spans="1:11" ht="15.75" hidden="1" customHeight="1">
      <c r="A140" s="26">
        <v>385</v>
      </c>
      <c r="B140" s="23" t="s">
        <v>80</v>
      </c>
      <c r="C140" s="28" t="s">
        <v>28</v>
      </c>
      <c r="D140" s="28" t="s">
        <v>7</v>
      </c>
      <c r="E140" s="24" t="s">
        <v>19</v>
      </c>
      <c r="F140" s="24" t="s">
        <v>81</v>
      </c>
      <c r="G140" s="24" t="s">
        <v>89</v>
      </c>
      <c r="H140" s="24"/>
      <c r="I140" s="24"/>
      <c r="J140" s="11">
        <f>J141</f>
        <v>0</v>
      </c>
      <c r="K140" s="11"/>
    </row>
    <row r="141" spans="1:11" ht="15.75" hidden="1" customHeight="1">
      <c r="A141" s="26">
        <v>385</v>
      </c>
      <c r="B141" s="33" t="s">
        <v>32</v>
      </c>
      <c r="C141" s="28" t="s">
        <v>28</v>
      </c>
      <c r="D141" s="28" t="s">
        <v>7</v>
      </c>
      <c r="E141" s="24" t="s">
        <v>19</v>
      </c>
      <c r="F141" s="24" t="s">
        <v>81</v>
      </c>
      <c r="G141" s="24" t="s">
        <v>89</v>
      </c>
      <c r="H141" s="24"/>
      <c r="I141" s="24" t="s">
        <v>68</v>
      </c>
      <c r="J141" s="11">
        <f>3725292+796760-4522052</f>
        <v>0</v>
      </c>
      <c r="K141" s="11"/>
    </row>
    <row r="142" spans="1:11" ht="15.75" hidden="1" customHeight="1">
      <c r="A142" s="26">
        <v>385</v>
      </c>
      <c r="B142" s="33" t="s">
        <v>43</v>
      </c>
      <c r="C142" s="28" t="s">
        <v>28</v>
      </c>
      <c r="D142" s="28" t="s">
        <v>7</v>
      </c>
      <c r="E142" s="24" t="s">
        <v>44</v>
      </c>
      <c r="F142" s="24" t="s">
        <v>81</v>
      </c>
      <c r="G142" s="24" t="s">
        <v>93</v>
      </c>
      <c r="H142" s="24"/>
      <c r="I142" s="24"/>
      <c r="J142" s="11">
        <f>J143</f>
        <v>0</v>
      </c>
      <c r="K142" s="11"/>
    </row>
    <row r="143" spans="1:11" ht="15.75" hidden="1" customHeight="1">
      <c r="A143" s="26">
        <v>385</v>
      </c>
      <c r="B143" s="33" t="s">
        <v>17</v>
      </c>
      <c r="C143" s="28" t="s">
        <v>28</v>
      </c>
      <c r="D143" s="28" t="s">
        <v>7</v>
      </c>
      <c r="E143" s="24" t="s">
        <v>44</v>
      </c>
      <c r="F143" s="24" t="s">
        <v>81</v>
      </c>
      <c r="G143" s="24" t="s">
        <v>93</v>
      </c>
      <c r="H143" s="24"/>
      <c r="I143" s="24" t="s">
        <v>9</v>
      </c>
      <c r="J143" s="11">
        <v>0</v>
      </c>
      <c r="K143" s="11"/>
    </row>
    <row r="144" spans="1:11" ht="15.75" hidden="1" customHeight="1">
      <c r="A144" s="26">
        <v>385</v>
      </c>
      <c r="B144" s="33" t="s">
        <v>60</v>
      </c>
      <c r="C144" s="28" t="s">
        <v>28</v>
      </c>
      <c r="D144" s="28" t="s">
        <v>7</v>
      </c>
      <c r="E144" s="24" t="s">
        <v>44</v>
      </c>
      <c r="F144" s="24" t="s">
        <v>81</v>
      </c>
      <c r="G144" s="24" t="s">
        <v>93</v>
      </c>
      <c r="H144" s="24"/>
      <c r="I144" s="24"/>
      <c r="J144" s="35">
        <f>J145</f>
        <v>0</v>
      </c>
      <c r="K144" s="35">
        <f>K145</f>
        <v>0</v>
      </c>
    </row>
    <row r="145" spans="1:11" ht="15.75" hidden="1" customHeight="1">
      <c r="A145" s="26">
        <v>385</v>
      </c>
      <c r="B145" s="33" t="s">
        <v>26</v>
      </c>
      <c r="C145" s="28" t="s">
        <v>28</v>
      </c>
      <c r="D145" s="28" t="s">
        <v>7</v>
      </c>
      <c r="E145" s="24" t="s">
        <v>44</v>
      </c>
      <c r="F145" s="24" t="s">
        <v>81</v>
      </c>
      <c r="G145" s="24" t="s">
        <v>93</v>
      </c>
      <c r="H145" s="24"/>
      <c r="I145" s="24" t="s">
        <v>68</v>
      </c>
      <c r="J145" s="35">
        <v>0</v>
      </c>
      <c r="K145" s="35">
        <v>0</v>
      </c>
    </row>
    <row r="146" spans="1:11" ht="15.75" hidden="1" customHeight="1">
      <c r="A146" s="26">
        <v>385</v>
      </c>
      <c r="B146" s="33" t="s">
        <v>37</v>
      </c>
      <c r="C146" s="28" t="s">
        <v>28</v>
      </c>
      <c r="D146" s="28" t="s">
        <v>7</v>
      </c>
      <c r="E146" s="24" t="s">
        <v>44</v>
      </c>
      <c r="F146" s="24" t="s">
        <v>81</v>
      </c>
      <c r="G146" s="24" t="s">
        <v>93</v>
      </c>
      <c r="H146" s="24"/>
      <c r="I146" s="24"/>
      <c r="J146" s="13">
        <f>J147</f>
        <v>0</v>
      </c>
      <c r="K146" s="13">
        <f>K147</f>
        <v>0</v>
      </c>
    </row>
    <row r="147" spans="1:11" ht="15.75" hidden="1" customHeight="1">
      <c r="A147" s="26">
        <v>385</v>
      </c>
      <c r="B147" s="33" t="s">
        <v>38</v>
      </c>
      <c r="C147" s="28" t="s">
        <v>28</v>
      </c>
      <c r="D147" s="28" t="s">
        <v>7</v>
      </c>
      <c r="E147" s="24" t="s">
        <v>44</v>
      </c>
      <c r="F147" s="24" t="s">
        <v>81</v>
      </c>
      <c r="G147" s="24" t="s">
        <v>93</v>
      </c>
      <c r="H147" s="24"/>
      <c r="I147" s="24" t="s">
        <v>9</v>
      </c>
      <c r="J147" s="13">
        <v>0</v>
      </c>
      <c r="K147" s="13">
        <v>0</v>
      </c>
    </row>
    <row r="148" spans="1:11" ht="15.75" customHeight="1">
      <c r="A148" s="26">
        <v>385</v>
      </c>
      <c r="B148" s="9" t="s">
        <v>125</v>
      </c>
      <c r="C148" s="28" t="s">
        <v>30</v>
      </c>
      <c r="D148" s="28" t="s">
        <v>10</v>
      </c>
      <c r="E148" s="24"/>
      <c r="F148" s="24"/>
      <c r="G148" s="24"/>
      <c r="H148" s="24"/>
      <c r="I148" s="24"/>
      <c r="J148" s="11">
        <f>J149+J152</f>
        <v>66</v>
      </c>
      <c r="K148" s="11">
        <f>K149+K152</f>
        <v>40</v>
      </c>
    </row>
    <row r="149" spans="1:11" ht="15.75" customHeight="1">
      <c r="A149" s="26">
        <v>385</v>
      </c>
      <c r="B149" s="33" t="s">
        <v>29</v>
      </c>
      <c r="C149" s="28" t="s">
        <v>30</v>
      </c>
      <c r="D149" s="28" t="s">
        <v>7</v>
      </c>
      <c r="E149" s="24"/>
      <c r="F149" s="24"/>
      <c r="G149" s="24"/>
      <c r="H149" s="24"/>
      <c r="I149" s="24"/>
      <c r="J149" s="11">
        <f t="shared" ref="J149:K150" si="1">J150</f>
        <v>56</v>
      </c>
      <c r="K149" s="11">
        <f t="shared" si="1"/>
        <v>30</v>
      </c>
    </row>
    <row r="150" spans="1:11" ht="15.75" customHeight="1">
      <c r="A150" s="26">
        <v>385</v>
      </c>
      <c r="B150" s="23" t="s">
        <v>80</v>
      </c>
      <c r="C150" s="28" t="s">
        <v>30</v>
      </c>
      <c r="D150" s="28" t="s">
        <v>7</v>
      </c>
      <c r="E150" s="24" t="s">
        <v>44</v>
      </c>
      <c r="F150" s="24" t="s">
        <v>146</v>
      </c>
      <c r="G150" s="24" t="s">
        <v>93</v>
      </c>
      <c r="H150" s="24"/>
      <c r="I150" s="24"/>
      <c r="J150" s="11">
        <f t="shared" si="1"/>
        <v>56</v>
      </c>
      <c r="K150" s="11">
        <f t="shared" si="1"/>
        <v>30</v>
      </c>
    </row>
    <row r="151" spans="1:11" ht="15.75" customHeight="1">
      <c r="A151" s="26">
        <v>385</v>
      </c>
      <c r="B151" s="14" t="s">
        <v>72</v>
      </c>
      <c r="C151" s="28" t="s">
        <v>30</v>
      </c>
      <c r="D151" s="28" t="s">
        <v>7</v>
      </c>
      <c r="E151" s="24" t="s">
        <v>44</v>
      </c>
      <c r="F151" s="24" t="s">
        <v>146</v>
      </c>
      <c r="G151" s="24" t="s">
        <v>93</v>
      </c>
      <c r="H151" s="24"/>
      <c r="I151" s="24" t="s">
        <v>149</v>
      </c>
      <c r="J151" s="11">
        <v>56</v>
      </c>
      <c r="K151" s="11">
        <v>30</v>
      </c>
    </row>
    <row r="152" spans="1:11" ht="15.75" customHeight="1">
      <c r="A152" s="26">
        <v>385</v>
      </c>
      <c r="B152" s="14" t="s">
        <v>42</v>
      </c>
      <c r="C152" s="28" t="s">
        <v>30</v>
      </c>
      <c r="D152" s="28" t="s">
        <v>18</v>
      </c>
      <c r="E152" s="24"/>
      <c r="F152" s="24"/>
      <c r="G152" s="24"/>
      <c r="H152" s="24"/>
      <c r="I152" s="24"/>
      <c r="J152" s="11">
        <f>J153+J155</f>
        <v>10</v>
      </c>
      <c r="K152" s="11">
        <f>K153</f>
        <v>10</v>
      </c>
    </row>
    <row r="153" spans="1:11" ht="15.75" customHeight="1">
      <c r="A153" s="26">
        <v>385</v>
      </c>
      <c r="B153" s="14" t="s">
        <v>20</v>
      </c>
      <c r="C153" s="28" t="s">
        <v>30</v>
      </c>
      <c r="D153" s="28" t="s">
        <v>18</v>
      </c>
      <c r="E153" s="24" t="s">
        <v>44</v>
      </c>
      <c r="F153" s="24" t="s">
        <v>146</v>
      </c>
      <c r="G153" s="24" t="s">
        <v>93</v>
      </c>
      <c r="H153" s="24" t="s">
        <v>81</v>
      </c>
      <c r="I153" s="24"/>
      <c r="J153" s="11">
        <f>J154</f>
        <v>10</v>
      </c>
      <c r="K153" s="11">
        <f>K154</f>
        <v>10</v>
      </c>
    </row>
    <row r="154" spans="1:11" ht="15.75" customHeight="1">
      <c r="A154" s="26">
        <v>385</v>
      </c>
      <c r="B154" s="14" t="s">
        <v>73</v>
      </c>
      <c r="C154" s="28" t="s">
        <v>30</v>
      </c>
      <c r="D154" s="28" t="s">
        <v>18</v>
      </c>
      <c r="E154" s="24" t="s">
        <v>44</v>
      </c>
      <c r="F154" s="24" t="s">
        <v>146</v>
      </c>
      <c r="G154" s="24" t="s">
        <v>93</v>
      </c>
      <c r="H154" s="24" t="s">
        <v>81</v>
      </c>
      <c r="I154" s="24" t="s">
        <v>149</v>
      </c>
      <c r="J154" s="11">
        <v>10</v>
      </c>
      <c r="K154" s="11">
        <v>10</v>
      </c>
    </row>
    <row r="155" spans="1:11" ht="15.75" hidden="1" customHeight="1">
      <c r="A155" s="26">
        <v>385</v>
      </c>
      <c r="B155" s="1" t="s">
        <v>74</v>
      </c>
      <c r="C155" s="28" t="s">
        <v>30</v>
      </c>
      <c r="D155" s="28" t="s">
        <v>18</v>
      </c>
      <c r="E155" s="24" t="s">
        <v>56</v>
      </c>
      <c r="F155" s="24" t="s">
        <v>57</v>
      </c>
      <c r="G155" s="24" t="s">
        <v>10</v>
      </c>
      <c r="H155" s="24"/>
      <c r="I155" s="24"/>
      <c r="J155" s="13">
        <f>J156</f>
        <v>0</v>
      </c>
      <c r="K155" s="11"/>
    </row>
    <row r="156" spans="1:11" ht="15.75" hidden="1" customHeight="1">
      <c r="A156" s="26">
        <v>385</v>
      </c>
      <c r="B156" s="14" t="s">
        <v>73</v>
      </c>
      <c r="C156" s="28" t="s">
        <v>30</v>
      </c>
      <c r="D156" s="28" t="s">
        <v>18</v>
      </c>
      <c r="E156" s="24" t="s">
        <v>56</v>
      </c>
      <c r="F156" s="24" t="s">
        <v>57</v>
      </c>
      <c r="G156" s="24" t="s">
        <v>10</v>
      </c>
      <c r="H156" s="24"/>
      <c r="I156" s="24" t="s">
        <v>75</v>
      </c>
      <c r="J156" s="13">
        <v>0</v>
      </c>
      <c r="K156" s="11"/>
    </row>
    <row r="157" spans="1:11" ht="15.75" customHeight="1">
      <c r="A157" s="26">
        <v>385</v>
      </c>
      <c r="B157" s="27" t="s">
        <v>131</v>
      </c>
      <c r="C157" s="28" t="s">
        <v>14</v>
      </c>
      <c r="D157" s="28" t="s">
        <v>10</v>
      </c>
      <c r="E157" s="24"/>
      <c r="F157" s="24"/>
      <c r="G157" s="24"/>
      <c r="H157" s="24"/>
      <c r="I157" s="24"/>
      <c r="J157" s="11">
        <f>J158</f>
        <v>597</v>
      </c>
      <c r="K157" s="11">
        <f>K158</f>
        <v>125</v>
      </c>
    </row>
    <row r="158" spans="1:11" ht="15.75" customHeight="1">
      <c r="A158" s="26">
        <v>385</v>
      </c>
      <c r="B158" s="33" t="s">
        <v>31</v>
      </c>
      <c r="C158" s="28" t="s">
        <v>14</v>
      </c>
      <c r="D158" s="28" t="s">
        <v>7</v>
      </c>
      <c r="E158" s="24"/>
      <c r="F158" s="24"/>
      <c r="G158" s="24"/>
      <c r="H158" s="24"/>
      <c r="I158" s="24"/>
      <c r="J158" s="11">
        <f>J163+J165+J161+J159</f>
        <v>597</v>
      </c>
      <c r="K158" s="11">
        <f>K165+K163+K160+K162</f>
        <v>125</v>
      </c>
    </row>
    <row r="159" spans="1:11" ht="15.75" hidden="1" customHeight="1">
      <c r="A159" s="26">
        <v>385</v>
      </c>
      <c r="B159" s="9" t="s">
        <v>104</v>
      </c>
      <c r="C159" s="28" t="s">
        <v>14</v>
      </c>
      <c r="D159" s="28" t="s">
        <v>7</v>
      </c>
      <c r="E159" s="24" t="s">
        <v>7</v>
      </c>
      <c r="F159" s="24" t="s">
        <v>146</v>
      </c>
      <c r="G159" s="24" t="s">
        <v>93</v>
      </c>
      <c r="H159" s="24"/>
      <c r="I159" s="24"/>
      <c r="J159" s="11">
        <f>J160</f>
        <v>0</v>
      </c>
      <c r="K159" s="11">
        <f>K160</f>
        <v>0</v>
      </c>
    </row>
    <row r="160" spans="1:11" ht="15.75" hidden="1" customHeight="1">
      <c r="A160" s="26">
        <v>385</v>
      </c>
      <c r="B160" s="23" t="s">
        <v>83</v>
      </c>
      <c r="C160" s="28" t="s">
        <v>14</v>
      </c>
      <c r="D160" s="28" t="s">
        <v>7</v>
      </c>
      <c r="E160" s="24" t="s">
        <v>7</v>
      </c>
      <c r="F160" s="24" t="s">
        <v>146</v>
      </c>
      <c r="G160" s="24" t="s">
        <v>93</v>
      </c>
      <c r="H160" s="24"/>
      <c r="I160" s="24" t="s">
        <v>84</v>
      </c>
      <c r="J160" s="11">
        <v>0</v>
      </c>
      <c r="K160" s="11">
        <v>0</v>
      </c>
    </row>
    <row r="161" spans="1:11" ht="15.75" hidden="1" customHeight="1">
      <c r="A161" s="26">
        <v>385</v>
      </c>
      <c r="B161" s="33" t="s">
        <v>119</v>
      </c>
      <c r="C161" s="28" t="s">
        <v>14</v>
      </c>
      <c r="D161" s="28" t="s">
        <v>7</v>
      </c>
      <c r="E161" s="24" t="s">
        <v>23</v>
      </c>
      <c r="F161" s="24" t="s">
        <v>146</v>
      </c>
      <c r="G161" s="24" t="s">
        <v>93</v>
      </c>
      <c r="H161" s="24"/>
      <c r="I161" s="24"/>
      <c r="J161" s="11">
        <f>J162</f>
        <v>0</v>
      </c>
      <c r="K161" s="11">
        <f>K162</f>
        <v>0</v>
      </c>
    </row>
    <row r="162" spans="1:11" ht="15.75" hidden="1" customHeight="1">
      <c r="A162" s="26">
        <v>385</v>
      </c>
      <c r="B162" s="23" t="s">
        <v>83</v>
      </c>
      <c r="C162" s="28" t="s">
        <v>14</v>
      </c>
      <c r="D162" s="28" t="s">
        <v>7</v>
      </c>
      <c r="E162" s="24" t="s">
        <v>23</v>
      </c>
      <c r="F162" s="24" t="s">
        <v>146</v>
      </c>
      <c r="G162" s="24" t="s">
        <v>93</v>
      </c>
      <c r="H162" s="24"/>
      <c r="I162" s="24" t="s">
        <v>84</v>
      </c>
      <c r="J162" s="11">
        <v>0</v>
      </c>
      <c r="K162" s="11">
        <v>0</v>
      </c>
    </row>
    <row r="163" spans="1:11" ht="24" customHeight="1">
      <c r="A163" s="26">
        <v>385</v>
      </c>
      <c r="B163" s="36" t="s">
        <v>150</v>
      </c>
      <c r="C163" s="28" t="s">
        <v>14</v>
      </c>
      <c r="D163" s="28" t="s">
        <v>7</v>
      </c>
      <c r="E163" s="24" t="s">
        <v>108</v>
      </c>
      <c r="F163" s="24" t="s">
        <v>146</v>
      </c>
      <c r="G163" s="24" t="s">
        <v>93</v>
      </c>
      <c r="H163" s="24" t="s">
        <v>81</v>
      </c>
      <c r="I163" s="24"/>
      <c r="J163" s="11">
        <f>J164</f>
        <v>597</v>
      </c>
      <c r="K163" s="11">
        <f>K164</f>
        <v>125</v>
      </c>
    </row>
    <row r="164" spans="1:11" ht="15.75" customHeight="1">
      <c r="A164" s="26">
        <v>385</v>
      </c>
      <c r="B164" s="23" t="s">
        <v>83</v>
      </c>
      <c r="C164" s="28" t="s">
        <v>14</v>
      </c>
      <c r="D164" s="28" t="s">
        <v>7</v>
      </c>
      <c r="E164" s="24" t="s">
        <v>108</v>
      </c>
      <c r="F164" s="24" t="s">
        <v>146</v>
      </c>
      <c r="G164" s="24" t="s">
        <v>93</v>
      </c>
      <c r="H164" s="24" t="s">
        <v>81</v>
      </c>
      <c r="I164" s="24" t="s">
        <v>84</v>
      </c>
      <c r="J164" s="11">
        <v>597</v>
      </c>
      <c r="K164" s="11">
        <v>125</v>
      </c>
    </row>
    <row r="165" spans="1:11" ht="15.75" hidden="1" customHeight="1">
      <c r="A165" s="26">
        <v>385</v>
      </c>
      <c r="B165" s="1" t="s">
        <v>65</v>
      </c>
      <c r="C165" s="28" t="s">
        <v>14</v>
      </c>
      <c r="D165" s="28" t="s">
        <v>7</v>
      </c>
      <c r="E165" s="24" t="s">
        <v>108</v>
      </c>
      <c r="F165" s="24" t="s">
        <v>81</v>
      </c>
      <c r="G165" s="24" t="s">
        <v>93</v>
      </c>
      <c r="H165" s="24"/>
      <c r="I165" s="24"/>
      <c r="J165" s="11">
        <f>J166</f>
        <v>0</v>
      </c>
      <c r="K165" s="11">
        <f>K166</f>
        <v>0</v>
      </c>
    </row>
    <row r="166" spans="1:11" ht="15.75" hidden="1" customHeight="1">
      <c r="A166" s="26">
        <v>385</v>
      </c>
      <c r="B166" s="23" t="s">
        <v>83</v>
      </c>
      <c r="C166" s="28" t="s">
        <v>14</v>
      </c>
      <c r="D166" s="28" t="s">
        <v>7</v>
      </c>
      <c r="E166" s="24" t="s">
        <v>108</v>
      </c>
      <c r="F166" s="24" t="s">
        <v>81</v>
      </c>
      <c r="G166" s="24" t="s">
        <v>93</v>
      </c>
      <c r="H166" s="24"/>
      <c r="I166" s="24" t="s">
        <v>84</v>
      </c>
      <c r="J166" s="11">
        <v>0</v>
      </c>
      <c r="K166" s="11">
        <v>0</v>
      </c>
    </row>
    <row r="167" spans="1:11" ht="15.75" hidden="1" customHeight="1">
      <c r="A167" s="26">
        <v>385</v>
      </c>
      <c r="B167" s="33" t="s">
        <v>17</v>
      </c>
      <c r="C167" s="28" t="s">
        <v>14</v>
      </c>
      <c r="D167" s="28" t="s">
        <v>7</v>
      </c>
      <c r="E167" s="24" t="s">
        <v>41</v>
      </c>
      <c r="F167" s="24" t="s">
        <v>55</v>
      </c>
      <c r="G167" s="24" t="s">
        <v>10</v>
      </c>
      <c r="H167" s="24"/>
      <c r="I167" s="24" t="s">
        <v>9</v>
      </c>
      <c r="J167" s="11">
        <v>0</v>
      </c>
      <c r="K167" s="11">
        <v>0</v>
      </c>
    </row>
    <row r="168" spans="1:11" ht="25.5" customHeight="1">
      <c r="A168" s="26">
        <v>385</v>
      </c>
      <c r="B168" s="33" t="s">
        <v>132</v>
      </c>
      <c r="C168" s="28" t="s">
        <v>33</v>
      </c>
      <c r="D168" s="28" t="s">
        <v>10</v>
      </c>
      <c r="E168" s="24"/>
      <c r="F168" s="24"/>
      <c r="G168" s="24"/>
      <c r="H168" s="24"/>
      <c r="I168" s="24"/>
      <c r="J168" s="11">
        <f t="shared" ref="J168:K170" si="2">J169</f>
        <v>6263</v>
      </c>
      <c r="K168" s="11">
        <f t="shared" si="2"/>
        <v>4721</v>
      </c>
    </row>
    <row r="169" spans="1:11" ht="15.75" customHeight="1">
      <c r="A169" s="26">
        <v>385</v>
      </c>
      <c r="B169" s="33" t="s">
        <v>32</v>
      </c>
      <c r="C169" s="28" t="s">
        <v>33</v>
      </c>
      <c r="D169" s="28" t="s">
        <v>18</v>
      </c>
      <c r="E169" s="24"/>
      <c r="F169" s="24"/>
      <c r="G169" s="24"/>
      <c r="H169" s="24"/>
      <c r="I169" s="24"/>
      <c r="J169" s="11">
        <f t="shared" si="2"/>
        <v>6263</v>
      </c>
      <c r="K169" s="11">
        <f t="shared" si="2"/>
        <v>4721</v>
      </c>
    </row>
    <row r="170" spans="1:11" ht="15.75" customHeight="1">
      <c r="A170" s="26">
        <v>385</v>
      </c>
      <c r="B170" s="33" t="s">
        <v>32</v>
      </c>
      <c r="C170" s="28" t="s">
        <v>33</v>
      </c>
      <c r="D170" s="28" t="s">
        <v>18</v>
      </c>
      <c r="E170" s="24" t="s">
        <v>44</v>
      </c>
      <c r="F170" s="24" t="s">
        <v>146</v>
      </c>
      <c r="G170" s="24" t="s">
        <v>93</v>
      </c>
      <c r="H170" s="24"/>
      <c r="I170" s="24"/>
      <c r="J170" s="11">
        <f t="shared" si="2"/>
        <v>6263</v>
      </c>
      <c r="K170" s="11">
        <f t="shared" si="2"/>
        <v>4721</v>
      </c>
    </row>
    <row r="171" spans="1:11" ht="15.75" customHeight="1">
      <c r="A171" s="26">
        <v>385</v>
      </c>
      <c r="B171" s="33" t="s">
        <v>35</v>
      </c>
      <c r="C171" s="28" t="s">
        <v>33</v>
      </c>
      <c r="D171" s="28" t="s">
        <v>18</v>
      </c>
      <c r="E171" s="24" t="s">
        <v>44</v>
      </c>
      <c r="F171" s="24" t="s">
        <v>146</v>
      </c>
      <c r="G171" s="24" t="s">
        <v>93</v>
      </c>
      <c r="H171" s="24"/>
      <c r="I171" s="24" t="s">
        <v>68</v>
      </c>
      <c r="J171" s="11">
        <v>6263</v>
      </c>
      <c r="K171" s="11">
        <v>4721</v>
      </c>
    </row>
    <row r="172" spans="1:11" ht="13.5">
      <c r="A172" s="19"/>
      <c r="B172" s="18" t="s">
        <v>36</v>
      </c>
      <c r="C172" s="10"/>
      <c r="D172" s="10"/>
      <c r="E172" s="24"/>
      <c r="F172" s="24"/>
      <c r="G172" s="24"/>
      <c r="H172" s="24"/>
      <c r="I172" s="24"/>
      <c r="J172" s="21">
        <f>J14+J51+J56+J64+J89+J129+J148+J157+J168</f>
        <v>20559</v>
      </c>
      <c r="K172" s="21">
        <f>K14+K51+K56+K64+K89+K129+K148+K157+K168</f>
        <v>13924</v>
      </c>
    </row>
  </sheetData>
  <mergeCells count="16">
    <mergeCell ref="I11:I12"/>
    <mergeCell ref="J11:K11"/>
    <mergeCell ref="C1:K1"/>
    <mergeCell ref="A8:K8"/>
    <mergeCell ref="A7:K7"/>
    <mergeCell ref="A11:A12"/>
    <mergeCell ref="B11:B12"/>
    <mergeCell ref="C11:C12"/>
    <mergeCell ref="D11:D12"/>
    <mergeCell ref="E11:G11"/>
    <mergeCell ref="C6:K6"/>
    <mergeCell ref="B9:K9"/>
    <mergeCell ref="C2:K2"/>
    <mergeCell ref="C3:K3"/>
    <mergeCell ref="C4:K4"/>
    <mergeCell ref="C5:K5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93"/>
  <sheetViews>
    <sheetView tabSelected="1" topLeftCell="A32" workbookViewId="0">
      <selection activeCell="F51" sqref="F51"/>
    </sheetView>
  </sheetViews>
  <sheetFormatPr defaultRowHeight="12.75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7" width="14.5703125" customWidth="1"/>
    <col min="8" max="8" width="14.140625" customWidth="1"/>
  </cols>
  <sheetData>
    <row r="1" spans="1:7" ht="15.75" customHeight="1">
      <c r="A1" s="4"/>
      <c r="B1" s="76" t="s">
        <v>155</v>
      </c>
      <c r="C1" s="76"/>
      <c r="D1" s="76"/>
      <c r="E1" s="76"/>
      <c r="F1" s="76"/>
      <c r="G1" s="76"/>
    </row>
    <row r="2" spans="1:7" ht="15.75" customHeight="1">
      <c r="A2" s="4"/>
      <c r="B2" s="78" t="str">
        <f>Ведомст.!C2</f>
        <v>к Постановлению Администрации</v>
      </c>
      <c r="C2" s="78"/>
      <c r="D2" s="78"/>
      <c r="E2" s="78"/>
      <c r="F2" s="78"/>
      <c r="G2" s="78"/>
    </row>
    <row r="3" spans="1:7" ht="15.75" customHeight="1">
      <c r="A3" s="4"/>
      <c r="B3" s="77" t="str">
        <f>Ведомст.!C3</f>
        <v xml:space="preserve">сельского поселения Утевка </v>
      </c>
      <c r="C3" s="77"/>
      <c r="D3" s="77"/>
      <c r="E3" s="77"/>
      <c r="F3" s="77"/>
      <c r="G3" s="77"/>
    </row>
    <row r="4" spans="1:7" ht="15.75" customHeight="1">
      <c r="A4" s="4"/>
      <c r="B4" s="77" t="str">
        <f>Ведомст.!C4</f>
        <v xml:space="preserve">муниципального района Нефтегорский </v>
      </c>
      <c r="C4" s="77"/>
      <c r="D4" s="77"/>
      <c r="E4" s="77"/>
      <c r="F4" s="77"/>
      <c r="G4" s="77"/>
    </row>
    <row r="5" spans="1:7" ht="15.75" customHeight="1">
      <c r="A5" s="4"/>
      <c r="B5" s="77" t="str">
        <f>Ведомст.!C5</f>
        <v xml:space="preserve">Самарской области </v>
      </c>
      <c r="C5" s="77"/>
      <c r="D5" s="77"/>
      <c r="E5" s="77"/>
      <c r="F5" s="77"/>
      <c r="G5" s="77"/>
    </row>
    <row r="6" spans="1:7" ht="15" customHeight="1">
      <c r="A6" s="4"/>
      <c r="B6" s="76" t="str">
        <f>Ведомст.!C6</f>
        <v>от «27» октября 2017 г. № 132</v>
      </c>
      <c r="C6" s="76"/>
      <c r="D6" s="76"/>
      <c r="E6" s="76"/>
      <c r="F6" s="76"/>
      <c r="G6" s="76"/>
    </row>
    <row r="7" spans="1:7" ht="15.75" customHeight="1">
      <c r="A7" s="64" t="s">
        <v>121</v>
      </c>
      <c r="B7" s="64"/>
      <c r="C7" s="64"/>
      <c r="D7" s="64"/>
      <c r="E7" s="64"/>
      <c r="F7" s="64"/>
      <c r="G7" s="64"/>
    </row>
    <row r="8" spans="1:7" ht="15.75" customHeight="1">
      <c r="A8" s="64" t="s">
        <v>109</v>
      </c>
      <c r="B8" s="64"/>
      <c r="C8" s="64"/>
      <c r="D8" s="64"/>
      <c r="E8" s="64"/>
      <c r="F8" s="64"/>
      <c r="G8" s="64"/>
    </row>
    <row r="9" spans="1:7" ht="15.75" customHeight="1">
      <c r="A9" s="64" t="s">
        <v>134</v>
      </c>
      <c r="B9" s="64"/>
      <c r="C9" s="64"/>
      <c r="D9" s="64"/>
      <c r="E9" s="64"/>
      <c r="F9" s="64"/>
      <c r="G9" s="64"/>
    </row>
    <row r="10" spans="1:7" ht="15.75" customHeight="1">
      <c r="A10" s="64" t="str">
        <f>[1]Лист1!$C$11</f>
        <v xml:space="preserve">за 9 месяцев 2017 года </v>
      </c>
      <c r="B10" s="64"/>
      <c r="C10" s="64"/>
      <c r="D10" s="64"/>
      <c r="E10" s="64"/>
      <c r="F10" s="64"/>
      <c r="G10" s="64"/>
    </row>
    <row r="11" spans="1:7" ht="15.75" customHeight="1">
      <c r="A11" s="5"/>
      <c r="B11" s="5"/>
      <c r="C11" s="5"/>
      <c r="D11" s="5"/>
      <c r="E11" s="5"/>
      <c r="F11" s="5"/>
      <c r="G11" s="5"/>
    </row>
    <row r="12" spans="1:7" ht="15.75" customHeight="1">
      <c r="A12" s="61" t="s">
        <v>110</v>
      </c>
      <c r="B12" s="65" t="s">
        <v>4</v>
      </c>
      <c r="C12" s="66"/>
      <c r="D12" s="67"/>
      <c r="E12" s="72" t="s">
        <v>5</v>
      </c>
      <c r="F12" s="74" t="s">
        <v>122</v>
      </c>
      <c r="G12" s="75"/>
    </row>
    <row r="13" spans="1:7" ht="42.75" customHeight="1">
      <c r="A13" s="61"/>
      <c r="B13" s="69"/>
      <c r="C13" s="70"/>
      <c r="D13" s="71"/>
      <c r="E13" s="73"/>
      <c r="F13" s="39" t="str">
        <f>Ведомст.!J12</f>
        <v>План 2017 года</v>
      </c>
      <c r="G13" s="39" t="str">
        <f>Ведомст.!K12</f>
        <v>Исполнено за 9 месяцев 2017 г.</v>
      </c>
    </row>
    <row r="14" spans="1:7" ht="26.25" customHeight="1">
      <c r="A14" s="6" t="s">
        <v>111</v>
      </c>
      <c r="B14" s="7" t="s">
        <v>7</v>
      </c>
      <c r="C14" s="7" t="s">
        <v>81</v>
      </c>
      <c r="D14" s="7" t="s">
        <v>93</v>
      </c>
      <c r="E14" s="7"/>
      <c r="F14" s="8">
        <f>F15+F16</f>
        <v>3296</v>
      </c>
      <c r="G14" s="8">
        <f>G15+G16</f>
        <v>2153</v>
      </c>
    </row>
    <row r="15" spans="1:7" ht="17.25" customHeight="1">
      <c r="A15" s="9" t="s">
        <v>82</v>
      </c>
      <c r="B15" s="10" t="s">
        <v>7</v>
      </c>
      <c r="C15" s="10" t="s">
        <v>81</v>
      </c>
      <c r="D15" s="10" t="s">
        <v>93</v>
      </c>
      <c r="E15" s="10" t="s">
        <v>1</v>
      </c>
      <c r="F15" s="11">
        <f>Ведомст.!J110</f>
        <v>39</v>
      </c>
      <c r="G15" s="11">
        <f>Ведомст.!K110</f>
        <v>14</v>
      </c>
    </row>
    <row r="16" spans="1:7" ht="15.75" customHeight="1">
      <c r="A16" s="9" t="s">
        <v>83</v>
      </c>
      <c r="B16" s="10" t="s">
        <v>7</v>
      </c>
      <c r="C16" s="10" t="s">
        <v>81</v>
      </c>
      <c r="D16" s="10" t="s">
        <v>93</v>
      </c>
      <c r="E16" s="10" t="s">
        <v>84</v>
      </c>
      <c r="F16" s="11">
        <f>Ведомст.!J111</f>
        <v>3257</v>
      </c>
      <c r="G16" s="11">
        <f>Ведомст.!K111</f>
        <v>2139</v>
      </c>
    </row>
    <row r="17" spans="1:7" s="59" customFormat="1" ht="39.75" customHeight="1">
      <c r="A17" s="56" t="s">
        <v>112</v>
      </c>
      <c r="B17" s="57" t="s">
        <v>8</v>
      </c>
      <c r="C17" s="57" t="s">
        <v>81</v>
      </c>
      <c r="D17" s="57" t="s">
        <v>93</v>
      </c>
      <c r="E17" s="57"/>
      <c r="F17" s="58">
        <f>F18</f>
        <v>2319</v>
      </c>
      <c r="G17" s="58">
        <f>G18</f>
        <v>1581</v>
      </c>
    </row>
    <row r="18" spans="1:7" ht="16.5" customHeight="1">
      <c r="A18" s="9" t="s">
        <v>83</v>
      </c>
      <c r="B18" s="10" t="s">
        <v>8</v>
      </c>
      <c r="C18" s="10" t="s">
        <v>81</v>
      </c>
      <c r="D18" s="10" t="s">
        <v>93</v>
      </c>
      <c r="E18" s="10" t="s">
        <v>84</v>
      </c>
      <c r="F18" s="11">
        <f>Ведомст.!J70+Ведомст.!J72</f>
        <v>2319</v>
      </c>
      <c r="G18" s="11">
        <f>Ведомст.!K70+Ведомст.!K72</f>
        <v>1581</v>
      </c>
    </row>
    <row r="19" spans="1:7" ht="28.5" customHeight="1">
      <c r="A19" s="6" t="s">
        <v>87</v>
      </c>
      <c r="B19" s="7" t="s">
        <v>18</v>
      </c>
      <c r="C19" s="7" t="s">
        <v>81</v>
      </c>
      <c r="D19" s="7" t="s">
        <v>93</v>
      </c>
      <c r="E19" s="7"/>
      <c r="F19" s="8">
        <f>F20</f>
        <v>17</v>
      </c>
      <c r="G19" s="8">
        <f>G20</f>
        <v>7</v>
      </c>
    </row>
    <row r="20" spans="1:7" ht="16.5" customHeight="1">
      <c r="A20" s="9" t="s">
        <v>83</v>
      </c>
      <c r="B20" s="10" t="s">
        <v>18</v>
      </c>
      <c r="C20" s="10" t="s">
        <v>81</v>
      </c>
      <c r="D20" s="10" t="s">
        <v>93</v>
      </c>
      <c r="E20" s="10" t="s">
        <v>84</v>
      </c>
      <c r="F20" s="11">
        <f>Ведомст.!J20+Ведомст.!J40</f>
        <v>17</v>
      </c>
      <c r="G20" s="11">
        <f>Ведомст.!K20+Ведомст.!K40</f>
        <v>7</v>
      </c>
    </row>
    <row r="21" spans="1:7" ht="16.5" customHeight="1">
      <c r="A21" s="12" t="s">
        <v>133</v>
      </c>
      <c r="B21" s="7" t="s">
        <v>12</v>
      </c>
      <c r="C21" s="7" t="s">
        <v>81</v>
      </c>
      <c r="D21" s="7" t="s">
        <v>93</v>
      </c>
      <c r="E21" s="7"/>
      <c r="F21" s="8">
        <f>F22</f>
        <v>91</v>
      </c>
      <c r="G21" s="8">
        <f>G22</f>
        <v>19</v>
      </c>
    </row>
    <row r="22" spans="1:7" ht="16.5" customHeight="1">
      <c r="A22" s="9" t="s">
        <v>83</v>
      </c>
      <c r="B22" s="10" t="s">
        <v>12</v>
      </c>
      <c r="C22" s="10" t="s">
        <v>81</v>
      </c>
      <c r="D22" s="10" t="s">
        <v>93</v>
      </c>
      <c r="E22" s="10" t="s">
        <v>84</v>
      </c>
      <c r="F22" s="11">
        <f>Ведомст.!J113+Ведомст.!J132</f>
        <v>91</v>
      </c>
      <c r="G22" s="11">
        <f>Ведомст.!K113+Ведомст.!K132</f>
        <v>19</v>
      </c>
    </row>
    <row r="23" spans="1:7" ht="15.75" customHeight="1">
      <c r="A23" s="12" t="s">
        <v>113</v>
      </c>
      <c r="B23" s="7" t="s">
        <v>19</v>
      </c>
      <c r="C23" s="7" t="s">
        <v>81</v>
      </c>
      <c r="D23" s="7" t="s">
        <v>93</v>
      </c>
      <c r="E23" s="7"/>
      <c r="F23" s="8">
        <f>F25+F24</f>
        <v>75</v>
      </c>
      <c r="G23" s="8">
        <f>G25+G24</f>
        <v>30</v>
      </c>
    </row>
    <row r="24" spans="1:7" ht="15.75" customHeight="1">
      <c r="A24" s="9" t="s">
        <v>83</v>
      </c>
      <c r="B24" s="10" t="s">
        <v>19</v>
      </c>
      <c r="C24" s="10" t="s">
        <v>81</v>
      </c>
      <c r="D24" s="10" t="s">
        <v>93</v>
      </c>
      <c r="E24" s="10" t="s">
        <v>84</v>
      </c>
      <c r="F24" s="11">
        <f>Ведомст.!J42</f>
        <v>75</v>
      </c>
      <c r="G24" s="11">
        <f>Ведомст.!K42</f>
        <v>30</v>
      </c>
    </row>
    <row r="25" spans="1:7" ht="16.5" hidden="1" customHeight="1">
      <c r="A25" s="9" t="s">
        <v>32</v>
      </c>
      <c r="B25" s="10" t="s">
        <v>19</v>
      </c>
      <c r="C25" s="10" t="s">
        <v>81</v>
      </c>
      <c r="D25" s="10" t="s">
        <v>93</v>
      </c>
      <c r="E25" s="10" t="s">
        <v>68</v>
      </c>
      <c r="F25" s="11">
        <f>'[3]2015'!$I$113+'[3]2015'!$I$116-4634062</f>
        <v>0</v>
      </c>
      <c r="G25" s="11">
        <f>'[3]2015'!$I$113+'[3]2015'!$I$116-4634062</f>
        <v>0</v>
      </c>
    </row>
    <row r="26" spans="1:7" ht="30" customHeight="1">
      <c r="A26" s="6" t="s">
        <v>114</v>
      </c>
      <c r="B26" s="7" t="s">
        <v>25</v>
      </c>
      <c r="C26" s="7" t="s">
        <v>81</v>
      </c>
      <c r="D26" s="7" t="s">
        <v>93</v>
      </c>
      <c r="E26" s="7"/>
      <c r="F26" s="8">
        <f>F27</f>
        <v>189</v>
      </c>
      <c r="G26" s="8">
        <f>G27</f>
        <v>188</v>
      </c>
    </row>
    <row r="27" spans="1:7" ht="15.75" customHeight="1">
      <c r="A27" s="9" t="s">
        <v>83</v>
      </c>
      <c r="B27" s="10" t="s">
        <v>25</v>
      </c>
      <c r="C27" s="10" t="s">
        <v>81</v>
      </c>
      <c r="D27" s="10" t="s">
        <v>93</v>
      </c>
      <c r="E27" s="10" t="s">
        <v>84</v>
      </c>
      <c r="F27" s="11">
        <f>Ведомст.!J123</f>
        <v>189</v>
      </c>
      <c r="G27" s="11">
        <f>Ведомст.!K123</f>
        <v>188</v>
      </c>
    </row>
    <row r="28" spans="1:7" ht="26.25" customHeight="1">
      <c r="A28" s="12" t="s">
        <v>138</v>
      </c>
      <c r="B28" s="7" t="s">
        <v>28</v>
      </c>
      <c r="C28" s="7" t="s">
        <v>81</v>
      </c>
      <c r="D28" s="7" t="s">
        <v>93</v>
      </c>
      <c r="E28" s="7"/>
      <c r="F28" s="8">
        <f>F29</f>
        <v>21</v>
      </c>
      <c r="G28" s="8">
        <f>G29</f>
        <v>0</v>
      </c>
    </row>
    <row r="29" spans="1:7" ht="15.75" customHeight="1">
      <c r="A29" s="9" t="s">
        <v>83</v>
      </c>
      <c r="B29" s="10" t="s">
        <v>28</v>
      </c>
      <c r="C29" s="10" t="s">
        <v>81</v>
      </c>
      <c r="D29" s="10" t="s">
        <v>93</v>
      </c>
      <c r="E29" s="10" t="s">
        <v>84</v>
      </c>
      <c r="F29" s="11">
        <f>Ведомст.!J44+Ведомст.!J81+Ведомст.!J95</f>
        <v>21</v>
      </c>
      <c r="G29" s="11">
        <f>Ведомст.!K44+Ведомст.!K95</f>
        <v>0</v>
      </c>
    </row>
    <row r="30" spans="1:7" ht="15.75" hidden="1" customHeight="1">
      <c r="A30" s="12" t="s">
        <v>119</v>
      </c>
      <c r="B30" s="38" t="s">
        <v>23</v>
      </c>
      <c r="C30" s="38" t="s">
        <v>81</v>
      </c>
      <c r="D30" s="38" t="s">
        <v>93</v>
      </c>
      <c r="E30" s="38"/>
      <c r="F30" s="8">
        <f>F31</f>
        <v>0</v>
      </c>
      <c r="G30" s="8">
        <f>G31</f>
        <v>0</v>
      </c>
    </row>
    <row r="31" spans="1:7" ht="15.75" hidden="1" customHeight="1">
      <c r="A31" s="9" t="s">
        <v>83</v>
      </c>
      <c r="B31" s="10" t="s">
        <v>23</v>
      </c>
      <c r="C31" s="10" t="s">
        <v>81</v>
      </c>
      <c r="D31" s="10" t="s">
        <v>93</v>
      </c>
      <c r="E31" s="10" t="s">
        <v>84</v>
      </c>
      <c r="F31" s="11">
        <f>Ведомст.!J162</f>
        <v>0</v>
      </c>
      <c r="G31" s="11">
        <f>Ведомст.!K162</f>
        <v>0</v>
      </c>
    </row>
    <row r="32" spans="1:7" s="47" customFormat="1" ht="25.5" customHeight="1">
      <c r="A32" s="12" t="s">
        <v>145</v>
      </c>
      <c r="B32" s="38" t="s">
        <v>30</v>
      </c>
      <c r="C32" s="38" t="s">
        <v>81</v>
      </c>
      <c r="D32" s="38" t="s">
        <v>93</v>
      </c>
      <c r="E32" s="38"/>
      <c r="F32" s="8" t="str">
        <f>F33</f>
        <v>534</v>
      </c>
      <c r="G32" s="8">
        <f>G33</f>
        <v>533</v>
      </c>
    </row>
    <row r="33" spans="1:7" ht="15.75" customHeight="1">
      <c r="A33" s="9" t="s">
        <v>83</v>
      </c>
      <c r="B33" s="10" t="s">
        <v>30</v>
      </c>
      <c r="C33" s="10" t="s">
        <v>81</v>
      </c>
      <c r="D33" s="10" t="s">
        <v>93</v>
      </c>
      <c r="E33" s="10" t="s">
        <v>84</v>
      </c>
      <c r="F33" s="11" t="str">
        <f>Ведомст.!J97</f>
        <v>534</v>
      </c>
      <c r="G33" s="11">
        <f>Ведомст.!K97</f>
        <v>533</v>
      </c>
    </row>
    <row r="34" spans="1:7" ht="28.5" customHeight="1">
      <c r="A34" s="12" t="s">
        <v>115</v>
      </c>
      <c r="B34" s="7" t="s">
        <v>51</v>
      </c>
      <c r="C34" s="7" t="s">
        <v>81</v>
      </c>
      <c r="D34" s="7" t="s">
        <v>93</v>
      </c>
      <c r="E34" s="7"/>
      <c r="F34" s="8">
        <f>F35</f>
        <v>132</v>
      </c>
      <c r="G34" s="8">
        <f>G35</f>
        <v>60</v>
      </c>
    </row>
    <row r="35" spans="1:7" ht="15.75" customHeight="1">
      <c r="A35" s="9" t="s">
        <v>83</v>
      </c>
      <c r="B35" s="10" t="s">
        <v>51</v>
      </c>
      <c r="C35" s="10" t="s">
        <v>81</v>
      </c>
      <c r="D35" s="10" t="s">
        <v>93</v>
      </c>
      <c r="E35" s="10" t="s">
        <v>84</v>
      </c>
      <c r="F35" s="11">
        <f>Ведомст.!J22+Ведомст.!J46</f>
        <v>132</v>
      </c>
      <c r="G35" s="11">
        <f>Ведомст.!K22+Ведомст.!K46</f>
        <v>60</v>
      </c>
    </row>
    <row r="36" spans="1:7" ht="15.75" hidden="1" customHeight="1">
      <c r="A36" s="6" t="s">
        <v>116</v>
      </c>
      <c r="B36" s="7" t="s">
        <v>16</v>
      </c>
      <c r="C36" s="7" t="s">
        <v>81</v>
      </c>
      <c r="D36" s="7" t="s">
        <v>93</v>
      </c>
      <c r="E36" s="7"/>
      <c r="F36" s="8">
        <f>F37</f>
        <v>0</v>
      </c>
      <c r="G36" s="8">
        <f>G37</f>
        <v>0</v>
      </c>
    </row>
    <row r="37" spans="1:7" ht="15.75" hidden="1" customHeight="1">
      <c r="A37" s="9" t="s">
        <v>83</v>
      </c>
      <c r="B37" s="10" t="s">
        <v>16</v>
      </c>
      <c r="C37" s="10" t="s">
        <v>81</v>
      </c>
      <c r="D37" s="10" t="s">
        <v>93</v>
      </c>
      <c r="E37" s="10" t="s">
        <v>84</v>
      </c>
      <c r="F37" s="11">
        <f>Ведомст.!J86</f>
        <v>0</v>
      </c>
      <c r="G37" s="11">
        <f>Ведомст.!K86</f>
        <v>0</v>
      </c>
    </row>
    <row r="38" spans="1:7" ht="26.25" customHeight="1">
      <c r="A38" s="12" t="s">
        <v>117</v>
      </c>
      <c r="B38" s="7" t="s">
        <v>108</v>
      </c>
      <c r="C38" s="7" t="s">
        <v>81</v>
      </c>
      <c r="D38" s="7" t="s">
        <v>93</v>
      </c>
      <c r="E38" s="7"/>
      <c r="F38" s="8">
        <f>F39</f>
        <v>597</v>
      </c>
      <c r="G38" s="8">
        <f>G39</f>
        <v>125</v>
      </c>
    </row>
    <row r="39" spans="1:7" ht="15.75" customHeight="1">
      <c r="A39" s="9" t="s">
        <v>83</v>
      </c>
      <c r="B39" s="10" t="s">
        <v>108</v>
      </c>
      <c r="C39" s="10" t="s">
        <v>81</v>
      </c>
      <c r="D39" s="10" t="s">
        <v>93</v>
      </c>
      <c r="E39" s="10" t="s">
        <v>84</v>
      </c>
      <c r="F39" s="11">
        <f>Ведомст.!J163+Ведомст.!J165</f>
        <v>597</v>
      </c>
      <c r="G39" s="11">
        <f>Ведомст.!K163+Ведомст.!K165</f>
        <v>125</v>
      </c>
    </row>
    <row r="40" spans="1:7" ht="15.75" hidden="1" customHeight="1">
      <c r="A40" s="55" t="s">
        <v>144</v>
      </c>
      <c r="B40" s="52" t="s">
        <v>143</v>
      </c>
      <c r="C40" s="52" t="s">
        <v>81</v>
      </c>
      <c r="D40" s="52" t="s">
        <v>93</v>
      </c>
      <c r="E40" s="52"/>
      <c r="F40" s="11">
        <f>F41</f>
        <v>0</v>
      </c>
      <c r="G40" s="11">
        <f>G41</f>
        <v>0</v>
      </c>
    </row>
    <row r="41" spans="1:7" ht="15.75" hidden="1" customHeight="1">
      <c r="A41" s="51" t="s">
        <v>83</v>
      </c>
      <c r="B41" s="53" t="s">
        <v>143</v>
      </c>
      <c r="C41" s="53" t="s">
        <v>81</v>
      </c>
      <c r="D41" s="53" t="s">
        <v>93</v>
      </c>
      <c r="E41" s="53" t="s">
        <v>84</v>
      </c>
      <c r="F41" s="11">
        <f>Ведомст.!J92</f>
        <v>0</v>
      </c>
      <c r="G41" s="11">
        <f>Ведомст.!K92</f>
        <v>0</v>
      </c>
    </row>
    <row r="42" spans="1:7" ht="15.75" customHeight="1">
      <c r="A42" s="54" t="s">
        <v>151</v>
      </c>
      <c r="B42" s="52" t="s">
        <v>152</v>
      </c>
      <c r="C42" s="52" t="s">
        <v>81</v>
      </c>
      <c r="D42" s="52" t="s">
        <v>93</v>
      </c>
      <c r="E42" s="52"/>
      <c r="F42" s="8">
        <f>F43</f>
        <v>20</v>
      </c>
      <c r="G42" s="8">
        <f>G43</f>
        <v>0</v>
      </c>
    </row>
    <row r="43" spans="1:7" ht="15.75" customHeight="1">
      <c r="A43" s="9" t="s">
        <v>83</v>
      </c>
      <c r="B43" s="53" t="s">
        <v>152</v>
      </c>
      <c r="C43" s="53" t="s">
        <v>81</v>
      </c>
      <c r="D43" s="53" t="s">
        <v>93</v>
      </c>
      <c r="E43" s="53" t="s">
        <v>84</v>
      </c>
      <c r="F43" s="11">
        <f>Ведомст.!J125</f>
        <v>20</v>
      </c>
      <c r="G43" s="11">
        <f>Ведомст.!K125</f>
        <v>0</v>
      </c>
    </row>
    <row r="44" spans="1:7" ht="15.75" customHeight="1">
      <c r="A44" s="12" t="s">
        <v>118</v>
      </c>
      <c r="B44" s="7" t="s">
        <v>44</v>
      </c>
      <c r="C44" s="7" t="s">
        <v>81</v>
      </c>
      <c r="D44" s="7" t="s">
        <v>93</v>
      </c>
      <c r="E44" s="7"/>
      <c r="F44" s="8">
        <f>F45+F46+F47+F48+F49+F50+F51+F55</f>
        <v>13268</v>
      </c>
      <c r="G44" s="8">
        <f>G45+G46+G47+G48+G49+G50+G51+G55</f>
        <v>9229</v>
      </c>
    </row>
    <row r="45" spans="1:7" ht="15.75" customHeight="1">
      <c r="A45" s="9" t="s">
        <v>141</v>
      </c>
      <c r="B45" s="10" t="s">
        <v>44</v>
      </c>
      <c r="C45" s="10" t="s">
        <v>81</v>
      </c>
      <c r="D45" s="10" t="s">
        <v>93</v>
      </c>
      <c r="E45" s="10" t="s">
        <v>140</v>
      </c>
      <c r="F45" s="11">
        <f>Ведомст.!J48+Ведомст.!J127</f>
        <v>1826</v>
      </c>
      <c r="G45" s="11">
        <f>Ведомст.!K48+Ведомст.!K127</f>
        <v>1165</v>
      </c>
    </row>
    <row r="46" spans="1:7" ht="15.75" customHeight="1">
      <c r="A46" s="9" t="s">
        <v>82</v>
      </c>
      <c r="B46" s="10" t="s">
        <v>44</v>
      </c>
      <c r="C46" s="10" t="s">
        <v>81</v>
      </c>
      <c r="D46" s="10" t="s">
        <v>93</v>
      </c>
      <c r="E46" s="10" t="s">
        <v>1</v>
      </c>
      <c r="F46" s="11">
        <f>Ведомст.!J17+Ведомст.!J24+Ведомст.!J54</f>
        <v>3592</v>
      </c>
      <c r="G46" s="11">
        <f>Ведомст.!K17+Ведомст.!K24+Ведомст.!K54</f>
        <v>2457</v>
      </c>
    </row>
    <row r="47" spans="1:7" ht="15.75" customHeight="1">
      <c r="A47" s="9" t="s">
        <v>83</v>
      </c>
      <c r="B47" s="10" t="s">
        <v>44</v>
      </c>
      <c r="C47" s="10" t="s">
        <v>81</v>
      </c>
      <c r="D47" s="10" t="s">
        <v>93</v>
      </c>
      <c r="E47" s="10" t="s">
        <v>84</v>
      </c>
      <c r="F47" s="11">
        <f>Ведомст.!J25+Ведомст.!J49+Ведомст.!J55+Ведомст.!J59+Ведомст.!J83+Ведомст.!J99+Ведомст.!J128</f>
        <v>1172</v>
      </c>
      <c r="G47" s="11">
        <f>Ведомст.!K25+Ведомст.!K34+Ведомст.!K49+Ведомст.!K55+Ведомст.!K59+Ведомст.!K60+Ведомст.!K83+Ведомст.!K99+Ведомст.!K101+Ведомст.!K128</f>
        <v>626</v>
      </c>
    </row>
    <row r="48" spans="1:7" ht="15.75" customHeight="1">
      <c r="A48" s="14" t="s">
        <v>72</v>
      </c>
      <c r="B48" s="10" t="s">
        <v>44</v>
      </c>
      <c r="C48" s="10" t="s">
        <v>81</v>
      </c>
      <c r="D48" s="10" t="s">
        <v>93</v>
      </c>
      <c r="E48" s="10" t="s">
        <v>149</v>
      </c>
      <c r="F48" s="11">
        <f>Ведомст.!J151+Ведомст.!J154</f>
        <v>66</v>
      </c>
      <c r="G48" s="11">
        <f>Ведомст.!K151+Ведомст.!K154</f>
        <v>40</v>
      </c>
    </row>
    <row r="49" spans="1:7" ht="15.75" customHeight="1">
      <c r="A49" s="9" t="s">
        <v>32</v>
      </c>
      <c r="B49" s="10" t="s">
        <v>44</v>
      </c>
      <c r="C49" s="10" t="s">
        <v>81</v>
      </c>
      <c r="D49" s="10" t="s">
        <v>93</v>
      </c>
      <c r="E49" s="10" t="s">
        <v>68</v>
      </c>
      <c r="F49" s="11">
        <f>Ведомст.!J171</f>
        <v>6263</v>
      </c>
      <c r="G49" s="11">
        <f>Ведомст.!K171</f>
        <v>4721</v>
      </c>
    </row>
    <row r="50" spans="1:7" ht="29.25" customHeight="1">
      <c r="A50" s="9" t="s">
        <v>99</v>
      </c>
      <c r="B50" s="10" t="s">
        <v>44</v>
      </c>
      <c r="C50" s="10" t="s">
        <v>81</v>
      </c>
      <c r="D50" s="10" t="s">
        <v>93</v>
      </c>
      <c r="E50" s="10" t="s">
        <v>71</v>
      </c>
      <c r="F50" s="11">
        <f>Ведомст.!J67</f>
        <v>230</v>
      </c>
      <c r="G50" s="11">
        <f>Ведомст.!K67</f>
        <v>161</v>
      </c>
    </row>
    <row r="51" spans="1:7" ht="15.75" customHeight="1">
      <c r="A51" s="9" t="s">
        <v>85</v>
      </c>
      <c r="B51" s="10" t="s">
        <v>44</v>
      </c>
      <c r="C51" s="10" t="s">
        <v>81</v>
      </c>
      <c r="D51" s="10" t="s">
        <v>93</v>
      </c>
      <c r="E51" s="10" t="s">
        <v>86</v>
      </c>
      <c r="F51" s="11">
        <f>Ведомст.!J26+Ведомст.!J50+Ведомст.!J60+Ведомст.!J74</f>
        <v>109</v>
      </c>
      <c r="G51" s="11">
        <f>Ведомст.!K26+Ведомст.!K50+Ведомст.!K60+Ведомст.!K74</f>
        <v>59</v>
      </c>
    </row>
    <row r="52" spans="1:7" ht="15.75" hidden="1" customHeight="1">
      <c r="A52" s="9" t="s">
        <v>92</v>
      </c>
      <c r="B52" s="10" t="s">
        <v>30</v>
      </c>
      <c r="C52" s="10"/>
      <c r="D52" s="10" t="s">
        <v>93</v>
      </c>
      <c r="E52" s="10"/>
      <c r="F52" s="13"/>
      <c r="G52" s="13"/>
    </row>
    <row r="53" spans="1:7" ht="15.75" hidden="1" customHeight="1">
      <c r="A53" s="9" t="s">
        <v>94</v>
      </c>
      <c r="B53" s="10" t="s">
        <v>30</v>
      </c>
      <c r="C53" s="10" t="s">
        <v>81</v>
      </c>
      <c r="D53" s="10" t="s">
        <v>93</v>
      </c>
      <c r="E53" s="10" t="s">
        <v>64</v>
      </c>
      <c r="F53" s="13"/>
      <c r="G53" s="13"/>
    </row>
    <row r="54" spans="1:7" ht="15.75" hidden="1" customHeight="1">
      <c r="A54" s="9" t="s">
        <v>95</v>
      </c>
      <c r="B54" s="10" t="s">
        <v>30</v>
      </c>
      <c r="C54" s="10" t="s">
        <v>81</v>
      </c>
      <c r="D54" s="10" t="s">
        <v>93</v>
      </c>
      <c r="E54" s="10" t="s">
        <v>84</v>
      </c>
      <c r="F54" s="13"/>
      <c r="G54" s="13"/>
    </row>
    <row r="55" spans="1:7" ht="15.75" customHeight="1">
      <c r="A55" s="9" t="s">
        <v>69</v>
      </c>
      <c r="B55" s="10" t="s">
        <v>44</v>
      </c>
      <c r="C55" s="10" t="s">
        <v>81</v>
      </c>
      <c r="D55" s="10" t="s">
        <v>93</v>
      </c>
      <c r="E55" s="10" t="s">
        <v>70</v>
      </c>
      <c r="F55" s="11">
        <f>Ведомст.!J37</f>
        <v>10</v>
      </c>
      <c r="G55" s="11">
        <f>Ведомст.!K37</f>
        <v>0</v>
      </c>
    </row>
    <row r="56" spans="1:7" ht="15.75" customHeight="1">
      <c r="A56" s="2" t="s">
        <v>36</v>
      </c>
      <c r="B56" s="3"/>
      <c r="C56" s="3"/>
      <c r="D56" s="3"/>
      <c r="E56" s="3"/>
      <c r="F56" s="15">
        <f>F14+F17+F19+F21+F23+F26+F28+F30+F32+F34+F38+F40+F42+F44</f>
        <v>20559</v>
      </c>
      <c r="G56" s="15">
        <f>G14+G17+G19+G21+G23+G26+G28+G30+G32+G34+G38+G40+G42+G44</f>
        <v>13925</v>
      </c>
    </row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customHeight="1"/>
    <row r="78" ht="15.75" customHeight="1"/>
    <row r="79" ht="15.75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customHeight="1"/>
    <row r="86" ht="15.75" customHeight="1"/>
    <row r="90" hidden="1"/>
    <row r="91" hidden="1"/>
    <row r="92" hidden="1"/>
    <row r="93" hidden="1"/>
  </sheetData>
  <mergeCells count="14">
    <mergeCell ref="B5:G5"/>
    <mergeCell ref="B1:G1"/>
    <mergeCell ref="A7:G7"/>
    <mergeCell ref="A8:G8"/>
    <mergeCell ref="A9:G9"/>
    <mergeCell ref="B2:G2"/>
    <mergeCell ref="B3:G3"/>
    <mergeCell ref="B4:G4"/>
    <mergeCell ref="A12:A13"/>
    <mergeCell ref="B12:D13"/>
    <mergeCell ref="E12:E13"/>
    <mergeCell ref="F12:G12"/>
    <mergeCell ref="B6:G6"/>
    <mergeCell ref="A10:G10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Леутина</cp:lastModifiedBy>
  <cp:lastPrinted>2017-10-27T06:22:43Z</cp:lastPrinted>
  <dcterms:created xsi:type="dcterms:W3CDTF">1996-10-08T23:32:33Z</dcterms:created>
  <dcterms:modified xsi:type="dcterms:W3CDTF">2017-11-15T10:28:34Z</dcterms:modified>
</cp:coreProperties>
</file>