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9155" windowHeight="11565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28" i="1" l="1"/>
  <c r="D27" i="1"/>
  <c r="D26" i="1"/>
  <c r="C28" i="1"/>
  <c r="C27" i="1"/>
  <c r="C26" i="1"/>
  <c r="D23" i="1"/>
  <c r="C23" i="1"/>
  <c r="D22" i="1"/>
  <c r="C22" i="1"/>
  <c r="C15" i="1"/>
  <c r="C6" i="1"/>
  <c r="E23" i="1" l="1"/>
  <c r="D21" i="1"/>
  <c r="C21" i="1"/>
  <c r="D20" i="1"/>
  <c r="C20" i="1"/>
  <c r="D19" i="1" l="1"/>
  <c r="D18" i="1"/>
  <c r="D17" i="1"/>
  <c r="D16" i="1"/>
  <c r="D15" i="1"/>
  <c r="D24" i="1" s="1"/>
  <c r="C19" i="1"/>
  <c r="C18" i="1"/>
  <c r="C17" i="1"/>
  <c r="C16" i="1"/>
  <c r="E15" i="1" l="1"/>
  <c r="C24" i="1"/>
  <c r="E17" i="1"/>
  <c r="E18" i="1"/>
  <c r="E27" i="1"/>
  <c r="E16" i="1"/>
  <c r="E19" i="1"/>
  <c r="E28" i="1"/>
  <c r="D25" i="1"/>
  <c r="E26" i="1"/>
  <c r="E21" i="1"/>
  <c r="E20" i="1"/>
  <c r="D29" i="1"/>
  <c r="C25" i="1"/>
  <c r="E24" i="1" l="1"/>
  <c r="C29" i="1"/>
  <c r="E29" i="1" s="1"/>
  <c r="E25" i="1"/>
</calcChain>
</file>

<file path=xl/sharedStrings.xml><?xml version="1.0" encoding="utf-8"?>
<sst xmlns="http://schemas.openxmlformats.org/spreadsheetml/2006/main" count="41" uniqueCount="41">
  <si>
    <t>Приложение № 2</t>
  </si>
  <si>
    <t xml:space="preserve">сельского поселения Утевка </t>
  </si>
  <si>
    <t xml:space="preserve">муниципального района Нефтегорский </t>
  </si>
  <si>
    <t xml:space="preserve">Самарской области </t>
  </si>
  <si>
    <t xml:space="preserve">                                                                                </t>
  </si>
  <si>
    <t xml:space="preserve">Доходы бюджета сельского поселения Утёвка </t>
  </si>
  <si>
    <t>по кодам видов доходов, подвидов доходов бюджетной классификации</t>
  </si>
  <si>
    <t>Коды вида, подвида, операций сектора гос. правления, относящихся к доходам бюджета</t>
  </si>
  <si>
    <t>Наименование источника</t>
  </si>
  <si>
    <t>Налог на доходы физ.лиц</t>
  </si>
  <si>
    <t>Акцизы</t>
  </si>
  <si>
    <t>ЕСХН</t>
  </si>
  <si>
    <t>Налог на имущество</t>
  </si>
  <si>
    <t>Земельный налог</t>
  </si>
  <si>
    <t>Госпошлина</t>
  </si>
  <si>
    <t>Прочие поступления от использования имущества</t>
  </si>
  <si>
    <t>Итого налоговых и неналоговых доходов</t>
  </si>
  <si>
    <t>- Дотация</t>
  </si>
  <si>
    <t>-Субсидии</t>
  </si>
  <si>
    <t>-Субвенции</t>
  </si>
  <si>
    <t>Всего доходов:</t>
  </si>
  <si>
    <t xml:space="preserve">                                                                                                                 </t>
  </si>
  <si>
    <t>(тыс. руб.)</t>
  </si>
  <si>
    <t>План на год</t>
  </si>
  <si>
    <t>% исполн. к        плану</t>
  </si>
  <si>
    <t>Безвозмездные перечисления: в т. ч.</t>
  </si>
  <si>
    <t>000 101 02000010000110</t>
  </si>
  <si>
    <t>000 103 00000000000000</t>
  </si>
  <si>
    <t>000 105 03000010000110</t>
  </si>
  <si>
    <t>000 106 00000000000000</t>
  </si>
  <si>
    <t>000 108 00000000000000</t>
  </si>
  <si>
    <t>000 111 00000000000000</t>
  </si>
  <si>
    <t>000 100 00000000000000</t>
  </si>
  <si>
    <t>000 200 00000000000000</t>
  </si>
  <si>
    <t>000 116 00000000000000</t>
  </si>
  <si>
    <t>Денежные взыскания (штрафы)</t>
  </si>
  <si>
    <t>к Решению собрания представителей</t>
  </si>
  <si>
    <t xml:space="preserve">за 1 квартал 2016 г. </t>
  </si>
  <si>
    <t>Факт. исполнение за 1 квартал 2016 г.</t>
  </si>
  <si>
    <t>000 113 00000000000000</t>
  </si>
  <si>
    <t>Доходы, поступающие в порядке возмещения расходов, понесенных в связи с эксплуатацией имущества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</si>
</sst>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Border="1" applyAlignment="1"/>
    <xf numFmtId="0" fontId="4" fillId="0" borderId="0" xfId="0" applyFont="1" applyBorder="1" applyAlignment="1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/>
    <xf numFmtId="0" fontId="5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E6" t="str">
            <v>от «27» апреля 2016 г. № 81</v>
          </cell>
        </row>
        <row r="14">
          <cell r="D14">
            <v>1752</v>
          </cell>
          <cell r="E14">
            <v>440</v>
          </cell>
        </row>
        <row r="20">
          <cell r="D20">
            <v>2249</v>
          </cell>
          <cell r="E20">
            <v>631</v>
          </cell>
        </row>
        <row r="21">
          <cell r="D21">
            <v>478</v>
          </cell>
          <cell r="E21">
            <v>333</v>
          </cell>
        </row>
        <row r="22">
          <cell r="D22">
            <v>400</v>
          </cell>
          <cell r="E22">
            <v>16</v>
          </cell>
        </row>
        <row r="23">
          <cell r="D23">
            <v>3350</v>
          </cell>
          <cell r="E23">
            <v>226</v>
          </cell>
        </row>
        <row r="27">
          <cell r="D27">
            <v>112</v>
          </cell>
          <cell r="E27">
            <v>11</v>
          </cell>
        </row>
        <row r="28">
          <cell r="D28">
            <v>585</v>
          </cell>
          <cell r="E28">
            <v>106</v>
          </cell>
        </row>
        <row r="29">
          <cell r="D29">
            <v>0</v>
          </cell>
          <cell r="E29">
            <v>19</v>
          </cell>
        </row>
        <row r="31">
          <cell r="D31">
            <v>8486</v>
          </cell>
          <cell r="E31">
            <v>2407</v>
          </cell>
        </row>
        <row r="32">
          <cell r="D32">
            <v>1679</v>
          </cell>
          <cell r="E32">
            <v>100</v>
          </cell>
        </row>
        <row r="33">
          <cell r="D33">
            <v>1740</v>
          </cell>
          <cell r="E33">
            <v>198</v>
          </cell>
        </row>
        <row r="34">
          <cell r="D34">
            <v>189</v>
          </cell>
          <cell r="E34">
            <v>164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topLeftCell="A13" workbookViewId="0">
      <selection activeCell="E24" sqref="E24"/>
    </sheetView>
  </sheetViews>
  <sheetFormatPr defaultRowHeight="15" x14ac:dyDescent="0.25"/>
  <cols>
    <col min="1" max="1" width="25.42578125" customWidth="1"/>
    <col min="2" max="2" width="26.85546875" customWidth="1"/>
    <col min="3" max="5" width="12.7109375" customWidth="1"/>
  </cols>
  <sheetData>
    <row r="1" spans="1:5" ht="15.75" x14ac:dyDescent="0.25">
      <c r="A1" s="18" t="s">
        <v>0</v>
      </c>
      <c r="B1" s="18"/>
      <c r="C1" s="18"/>
      <c r="D1" s="18"/>
      <c r="E1" s="18"/>
    </row>
    <row r="2" spans="1:5" ht="15.75" x14ac:dyDescent="0.25">
      <c r="A2" s="18" t="s">
        <v>36</v>
      </c>
      <c r="B2" s="18"/>
      <c r="C2" s="18"/>
      <c r="D2" s="18"/>
      <c r="E2" s="18"/>
    </row>
    <row r="3" spans="1:5" ht="15.75" x14ac:dyDescent="0.25">
      <c r="A3" s="18" t="s">
        <v>1</v>
      </c>
      <c r="B3" s="18"/>
      <c r="C3" s="18"/>
      <c r="D3" s="18"/>
      <c r="E3" s="18"/>
    </row>
    <row r="4" spans="1:5" ht="15.75" x14ac:dyDescent="0.25">
      <c r="A4" s="18" t="s">
        <v>2</v>
      </c>
      <c r="B4" s="18"/>
      <c r="C4" s="18"/>
      <c r="D4" s="18"/>
      <c r="E4" s="18"/>
    </row>
    <row r="5" spans="1:5" ht="15.75" x14ac:dyDescent="0.25">
      <c r="A5" s="18" t="s">
        <v>3</v>
      </c>
      <c r="B5" s="18"/>
      <c r="C5" s="18"/>
      <c r="D5" s="18"/>
      <c r="E5" s="18"/>
    </row>
    <row r="6" spans="1:5" ht="15.75" x14ac:dyDescent="0.25">
      <c r="B6" s="15"/>
      <c r="C6" s="18" t="str">
        <f>[1]Лист1!$E$6</f>
        <v>от «27» апреля 2016 г. № 81</v>
      </c>
      <c r="D6" s="18"/>
      <c r="E6" s="18"/>
    </row>
    <row r="7" spans="1:5" ht="18.75" x14ac:dyDescent="0.3">
      <c r="A7" s="2"/>
    </row>
    <row r="8" spans="1:5" ht="15.75" x14ac:dyDescent="0.25">
      <c r="A8" s="1" t="s">
        <v>4</v>
      </c>
    </row>
    <row r="9" spans="1:5" ht="18.75" x14ac:dyDescent="0.3">
      <c r="A9" s="19" t="s">
        <v>5</v>
      </c>
      <c r="B9" s="19"/>
      <c r="C9" s="19"/>
      <c r="D9" s="19"/>
      <c r="E9" s="19"/>
    </row>
    <row r="10" spans="1:5" ht="18.75" x14ac:dyDescent="0.3">
      <c r="A10" s="19" t="s">
        <v>37</v>
      </c>
      <c r="B10" s="19"/>
      <c r="C10" s="19"/>
      <c r="D10" s="19"/>
      <c r="E10" s="19"/>
    </row>
    <row r="11" spans="1:5" ht="18.75" x14ac:dyDescent="0.3">
      <c r="A11" s="19" t="s">
        <v>6</v>
      </c>
      <c r="B11" s="19"/>
      <c r="C11" s="19"/>
      <c r="D11" s="19"/>
      <c r="E11" s="19"/>
    </row>
    <row r="12" spans="1:5" ht="15.75" x14ac:dyDescent="0.25">
      <c r="A12" s="1"/>
    </row>
    <row r="13" spans="1:5" ht="15.75" x14ac:dyDescent="0.25">
      <c r="A13" s="1" t="s">
        <v>21</v>
      </c>
      <c r="B13" s="4"/>
      <c r="C13" s="4"/>
      <c r="D13" s="4"/>
      <c r="E13" s="5" t="s">
        <v>22</v>
      </c>
    </row>
    <row r="14" spans="1:5" ht="66" customHeight="1" x14ac:dyDescent="0.25">
      <c r="A14" s="6" t="s">
        <v>7</v>
      </c>
      <c r="B14" s="6" t="s">
        <v>8</v>
      </c>
      <c r="C14" s="6" t="s">
        <v>23</v>
      </c>
      <c r="D14" s="6" t="s">
        <v>38</v>
      </c>
      <c r="E14" s="6" t="s">
        <v>24</v>
      </c>
    </row>
    <row r="15" spans="1:5" ht="24" customHeight="1" x14ac:dyDescent="0.25">
      <c r="A15" s="7" t="s">
        <v>26</v>
      </c>
      <c r="B15" s="8" t="s">
        <v>9</v>
      </c>
      <c r="C15" s="9">
        <f>[1]Лист1!$D$20</f>
        <v>2249</v>
      </c>
      <c r="D15" s="9">
        <f>[1]Лист1!$E$20</f>
        <v>631</v>
      </c>
      <c r="E15" s="10">
        <f>D15*100/C15</f>
        <v>28.056914184081815</v>
      </c>
    </row>
    <row r="16" spans="1:5" ht="24" customHeight="1" x14ac:dyDescent="0.25">
      <c r="A16" s="7" t="s">
        <v>27</v>
      </c>
      <c r="B16" s="8" t="s">
        <v>10</v>
      </c>
      <c r="C16" s="9">
        <f>[1]Лист1!$D$14</f>
        <v>1752</v>
      </c>
      <c r="D16" s="9">
        <f>[1]Лист1!$E$14</f>
        <v>440</v>
      </c>
      <c r="E16" s="10">
        <f t="shared" ref="E16:E28" si="0">D16*100/C16</f>
        <v>25.114155251141554</v>
      </c>
    </row>
    <row r="17" spans="1:5" ht="24" customHeight="1" x14ac:dyDescent="0.25">
      <c r="A17" s="7" t="s">
        <v>28</v>
      </c>
      <c r="B17" s="8" t="s">
        <v>11</v>
      </c>
      <c r="C17" s="9">
        <f>[1]Лист1!$D$21</f>
        <v>478</v>
      </c>
      <c r="D17" s="9">
        <f>[1]Лист1!$E$21</f>
        <v>333</v>
      </c>
      <c r="E17" s="10">
        <f t="shared" si="0"/>
        <v>69.6652719665272</v>
      </c>
    </row>
    <row r="18" spans="1:5" ht="24" customHeight="1" x14ac:dyDescent="0.25">
      <c r="A18" s="17" t="s">
        <v>29</v>
      </c>
      <c r="B18" s="8" t="s">
        <v>12</v>
      </c>
      <c r="C18" s="9">
        <f>[1]Лист1!$D$22</f>
        <v>400</v>
      </c>
      <c r="D18" s="9">
        <f>[1]Лист1!$E$22</f>
        <v>16</v>
      </c>
      <c r="E18" s="10">
        <f t="shared" si="0"/>
        <v>4</v>
      </c>
    </row>
    <row r="19" spans="1:5" ht="24" customHeight="1" x14ac:dyDescent="0.25">
      <c r="A19" s="17"/>
      <c r="B19" s="8" t="s">
        <v>13</v>
      </c>
      <c r="C19" s="9">
        <f>[1]Лист1!$D$23+[1]Лист1!$D$24</f>
        <v>3350</v>
      </c>
      <c r="D19" s="9">
        <f>[1]Лист1!$E$23+[1]Лист1!$E$24</f>
        <v>226</v>
      </c>
      <c r="E19" s="10">
        <f t="shared" si="0"/>
        <v>6.7462686567164178</v>
      </c>
    </row>
    <row r="20" spans="1:5" ht="24" customHeight="1" x14ac:dyDescent="0.25">
      <c r="A20" s="7" t="s">
        <v>30</v>
      </c>
      <c r="B20" s="8" t="s">
        <v>14</v>
      </c>
      <c r="C20" s="9">
        <f>[1]Лист1!$D$27</f>
        <v>112</v>
      </c>
      <c r="D20" s="9">
        <f>[1]Лист1!$E$27</f>
        <v>11</v>
      </c>
      <c r="E20" s="10">
        <f t="shared" si="0"/>
        <v>9.8214285714285712</v>
      </c>
    </row>
    <row r="21" spans="1:5" ht="31.5" customHeight="1" x14ac:dyDescent="0.25">
      <c r="A21" s="7" t="s">
        <v>31</v>
      </c>
      <c r="B21" s="8" t="s">
        <v>15</v>
      </c>
      <c r="C21" s="9">
        <f>[1]Лист1!$D$28</f>
        <v>585</v>
      </c>
      <c r="D21" s="9">
        <f>[1]Лист1!$E$28</f>
        <v>106</v>
      </c>
      <c r="E21" s="10">
        <f t="shared" si="0"/>
        <v>18.119658119658119</v>
      </c>
    </row>
    <row r="22" spans="1:5" ht="78.75" customHeight="1" x14ac:dyDescent="0.25">
      <c r="A22" s="7" t="s">
        <v>39</v>
      </c>
      <c r="B22" s="16" t="s">
        <v>40</v>
      </c>
      <c r="C22" s="9">
        <f>[1]Лист1!$D$29</f>
        <v>0</v>
      </c>
      <c r="D22" s="9">
        <f>[1]Лист1!$E$29</f>
        <v>19</v>
      </c>
      <c r="E22" s="10">
        <v>0</v>
      </c>
    </row>
    <row r="23" spans="1:5" ht="31.5" hidden="1" customHeight="1" x14ac:dyDescent="0.25">
      <c r="A23" s="7" t="s">
        <v>34</v>
      </c>
      <c r="B23" s="8" t="s">
        <v>35</v>
      </c>
      <c r="C23" s="9">
        <f>[1]Лист1!$D$30</f>
        <v>0</v>
      </c>
      <c r="D23" s="9">
        <f>[1]Лист1!$E$30</f>
        <v>0</v>
      </c>
      <c r="E23" s="10" t="e">
        <f t="shared" ref="E23" si="1">D23*100/C23</f>
        <v>#DIV/0!</v>
      </c>
    </row>
    <row r="24" spans="1:5" ht="31.5" customHeight="1" x14ac:dyDescent="0.25">
      <c r="A24" s="14" t="s">
        <v>32</v>
      </c>
      <c r="B24" s="11" t="s">
        <v>16</v>
      </c>
      <c r="C24" s="12">
        <f>SUM(C15:C23)</f>
        <v>8926</v>
      </c>
      <c r="D24" s="12">
        <f>SUM(D15:D23)</f>
        <v>1782</v>
      </c>
      <c r="E24" s="13">
        <f t="shared" si="0"/>
        <v>19.96414967510643</v>
      </c>
    </row>
    <row r="25" spans="1:5" ht="31.5" customHeight="1" x14ac:dyDescent="0.25">
      <c r="A25" s="14" t="s">
        <v>33</v>
      </c>
      <c r="B25" s="11" t="s">
        <v>25</v>
      </c>
      <c r="C25" s="12">
        <f>C26+C27+C28</f>
        <v>12094</v>
      </c>
      <c r="D25" s="12">
        <f>D26+D27+D28</f>
        <v>2869</v>
      </c>
      <c r="E25" s="13">
        <f>D25*100/C25</f>
        <v>23.722507028278486</v>
      </c>
    </row>
    <row r="26" spans="1:5" ht="24" customHeight="1" x14ac:dyDescent="0.25">
      <c r="A26" s="7"/>
      <c r="B26" s="8" t="s">
        <v>17</v>
      </c>
      <c r="C26" s="9">
        <f>[1]Лист1!$D$31+[1]Лист1!$D$32</f>
        <v>10165</v>
      </c>
      <c r="D26" s="9">
        <f>[1]Лист1!$E$31+[1]Лист1!$E$32</f>
        <v>2507</v>
      </c>
      <c r="E26" s="10">
        <f t="shared" si="0"/>
        <v>24.663059517953762</v>
      </c>
    </row>
    <row r="27" spans="1:5" ht="24" customHeight="1" x14ac:dyDescent="0.25">
      <c r="A27" s="7"/>
      <c r="B27" s="8" t="s">
        <v>18</v>
      </c>
      <c r="C27" s="9">
        <f>[1]Лист1!$D$33</f>
        <v>1740</v>
      </c>
      <c r="D27" s="9">
        <f>[1]Лист1!$E$33</f>
        <v>198</v>
      </c>
      <c r="E27" s="10">
        <f t="shared" si="0"/>
        <v>11.379310344827585</v>
      </c>
    </row>
    <row r="28" spans="1:5" ht="24" customHeight="1" x14ac:dyDescent="0.25">
      <c r="A28" s="7"/>
      <c r="B28" s="8" t="s">
        <v>19</v>
      </c>
      <c r="C28" s="9">
        <f>[1]Лист1!$D$34</f>
        <v>189</v>
      </c>
      <c r="D28" s="9">
        <f>[1]Лист1!$E$34</f>
        <v>164</v>
      </c>
      <c r="E28" s="10">
        <f t="shared" si="0"/>
        <v>86.772486772486772</v>
      </c>
    </row>
    <row r="29" spans="1:5" ht="24" customHeight="1" x14ac:dyDescent="0.25">
      <c r="A29" s="14"/>
      <c r="B29" s="11" t="s">
        <v>20</v>
      </c>
      <c r="C29" s="12">
        <f>C24+C25</f>
        <v>21020</v>
      </c>
      <c r="D29" s="12">
        <f>D24+D25</f>
        <v>4651</v>
      </c>
      <c r="E29" s="13">
        <f>D29*100/C29</f>
        <v>22.126546146527119</v>
      </c>
    </row>
    <row r="30" spans="1:5" ht="15.75" x14ac:dyDescent="0.25">
      <c r="A30" s="1"/>
    </row>
    <row r="31" spans="1:5" ht="15.75" x14ac:dyDescent="0.25">
      <c r="A31" s="1"/>
    </row>
    <row r="32" spans="1:5" ht="18.75" x14ac:dyDescent="0.3">
      <c r="A32" s="3"/>
    </row>
    <row r="33" spans="1:1" ht="18.75" x14ac:dyDescent="0.3">
      <c r="A33" s="3"/>
    </row>
    <row r="34" spans="1:1" ht="18.75" x14ac:dyDescent="0.3">
      <c r="A34" s="3"/>
    </row>
  </sheetData>
  <mergeCells count="10">
    <mergeCell ref="A18:A19"/>
    <mergeCell ref="A1:E1"/>
    <mergeCell ref="A2:E2"/>
    <mergeCell ref="A3:E3"/>
    <mergeCell ref="A4:E4"/>
    <mergeCell ref="A5:E5"/>
    <mergeCell ref="A9:E9"/>
    <mergeCell ref="A10:E10"/>
    <mergeCell ref="A11:E11"/>
    <mergeCell ref="C6:E6"/>
  </mergeCells>
  <pageMargins left="0.7" right="0.36" top="0.6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cp:lastPrinted>2016-05-24T13:21:44Z</cp:lastPrinted>
  <dcterms:created xsi:type="dcterms:W3CDTF">2015-07-31T08:02:16Z</dcterms:created>
  <dcterms:modified xsi:type="dcterms:W3CDTF">2016-05-30T11:53:16Z</dcterms:modified>
</cp:coreProperties>
</file>