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255" windowWidth="19155" windowHeight="11385"/>
  </bookViews>
  <sheets>
    <sheet name="Лист1" sheetId="1" r:id="rId1"/>
  </sheets>
  <externalReferences>
    <externalReference r:id="rId2"/>
    <externalReference r:id="rId3"/>
  </externalReferences>
  <calcPr calcId="145621"/>
</workbook>
</file>

<file path=xl/calcChain.xml><?xml version="1.0" encoding="utf-8"?>
<calcChain xmlns="http://schemas.openxmlformats.org/spreadsheetml/2006/main">
  <c r="A2" i="1" l="1"/>
  <c r="C23" i="1" l="1"/>
  <c r="C31" i="1"/>
  <c r="D29" i="1"/>
  <c r="D23" i="1"/>
  <c r="D24" i="1" l="1"/>
  <c r="C24" i="1"/>
  <c r="D31" i="1"/>
  <c r="C29" i="1"/>
  <c r="D28" i="1"/>
  <c r="C28" i="1"/>
  <c r="D22" i="1"/>
  <c r="C22" i="1"/>
  <c r="D21" i="1"/>
  <c r="C21" i="1"/>
  <c r="D20" i="1"/>
  <c r="C20" i="1"/>
  <c r="D19" i="1"/>
  <c r="C19" i="1"/>
  <c r="D18" i="1"/>
  <c r="C18" i="1"/>
  <c r="D17" i="1"/>
  <c r="C17" i="1"/>
  <c r="D16" i="1"/>
  <c r="C16" i="1"/>
  <c r="A11" i="1" l="1"/>
  <c r="C6" i="1"/>
  <c r="E31" i="1" l="1"/>
  <c r="D32" i="1"/>
  <c r="C32" i="1"/>
  <c r="E32" i="1" l="1"/>
  <c r="E24" i="1" l="1"/>
  <c r="D15" i="1"/>
  <c r="D30" i="1" l="1"/>
  <c r="D27" i="1" s="1"/>
  <c r="C30" i="1"/>
  <c r="C27" i="1" s="1"/>
  <c r="D25" i="1"/>
  <c r="C25" i="1"/>
  <c r="E23" i="1" l="1"/>
  <c r="E25" i="1"/>
  <c r="E16" i="1" l="1"/>
  <c r="E18" i="1"/>
  <c r="E19" i="1"/>
  <c r="E29" i="1"/>
  <c r="E20" i="1"/>
  <c r="E30" i="1"/>
  <c r="E28" i="1"/>
  <c r="E22" i="1"/>
  <c r="E21" i="1"/>
  <c r="E27" i="1" l="1"/>
  <c r="C26" i="1"/>
  <c r="C33" i="1" s="1"/>
  <c r="D26" i="1" l="1"/>
  <c r="E17" i="1"/>
  <c r="D33" i="1" l="1"/>
  <c r="E33" i="1" s="1"/>
  <c r="E26" i="1"/>
</calcChain>
</file>

<file path=xl/sharedStrings.xml><?xml version="1.0" encoding="utf-8"?>
<sst xmlns="http://schemas.openxmlformats.org/spreadsheetml/2006/main" count="43" uniqueCount="43">
  <si>
    <t>Приложение № 2</t>
  </si>
  <si>
    <t xml:space="preserve">сельского поселения Утевка </t>
  </si>
  <si>
    <t xml:space="preserve">муниципального района Нефтегорский </t>
  </si>
  <si>
    <t xml:space="preserve">Самарской области </t>
  </si>
  <si>
    <t xml:space="preserve">                                                                                </t>
  </si>
  <si>
    <t xml:space="preserve">Доходы бюджета сельского поселения Утёвка </t>
  </si>
  <si>
    <t>по кодам видов доходов, подвидов доходов бюджетной классификации</t>
  </si>
  <si>
    <t>Коды вида, подвида, операций сектора гос. правления, относящихся к доходам бюджета</t>
  </si>
  <si>
    <t>Наименование источника</t>
  </si>
  <si>
    <t>Налог на доходы физ.лиц</t>
  </si>
  <si>
    <t>Акцизы</t>
  </si>
  <si>
    <t>ЕСХН</t>
  </si>
  <si>
    <t>Налог на имущество</t>
  </si>
  <si>
    <t>Земельный налог</t>
  </si>
  <si>
    <t>Госпошлина</t>
  </si>
  <si>
    <t>Прочие поступления от использования имущества</t>
  </si>
  <si>
    <t>Итого налоговых и неналоговых доходов</t>
  </si>
  <si>
    <t>- Дотация</t>
  </si>
  <si>
    <t>-Субсидии</t>
  </si>
  <si>
    <t>-Субвенции</t>
  </si>
  <si>
    <t>Всего доходов:</t>
  </si>
  <si>
    <t xml:space="preserve">                                                                                                                 </t>
  </si>
  <si>
    <t>(тыс. руб.)</t>
  </si>
  <si>
    <t>План на год</t>
  </si>
  <si>
    <t>% исполн. к        плану</t>
  </si>
  <si>
    <t>Безвозмездные перечисления: в т. ч.</t>
  </si>
  <si>
    <t>000 101 02000010000110</t>
  </si>
  <si>
    <t>000 103 00000000000000</t>
  </si>
  <si>
    <t>000 105 03000010000110</t>
  </si>
  <si>
    <t>000 106 00000000000000</t>
  </si>
  <si>
    <t>000 108 00000000000000</t>
  </si>
  <si>
    <t>000 111 00000000000000</t>
  </si>
  <si>
    <t>000 100 00000000000000</t>
  </si>
  <si>
    <t>000 200 00000000000000</t>
  </si>
  <si>
    <t>000 116 00000000000000</t>
  </si>
  <si>
    <t>Денежные взыскания (штрафы)</t>
  </si>
  <si>
    <t>000 113 00000000000000</t>
  </si>
  <si>
    <t>Доходы, поступающие в порядке возмещения расходов, понесенных в связи с эксплуатацией имущества поселений</t>
  </si>
  <si>
    <t>000 114 00000000000000</t>
  </si>
  <si>
    <t>Доходы от продажи земельных участков</t>
  </si>
  <si>
    <t>Возврат остатков</t>
  </si>
  <si>
    <t>Факт. исполнение</t>
  </si>
  <si>
    <t>Прочие безвозмездные поступления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</si>
</sst>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0" fillId="0" borderId="0" xfId="0" applyBorder="1" applyAlignment="1"/>
    <xf numFmtId="0" fontId="4" fillId="0" borderId="0" xfId="0" applyFont="1" applyBorder="1" applyAlignment="1"/>
    <xf numFmtId="49" fontId="1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164" fontId="1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164" fontId="3" fillId="0" borderId="1" xfId="0" applyNumberFormat="1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center" vertical="top" wrapText="1"/>
    </xf>
    <xf numFmtId="0" fontId="1" fillId="0" borderId="0" xfId="0" applyFont="1" applyAlignment="1"/>
    <xf numFmtId="0" fontId="5" fillId="0" borderId="1" xfId="0" applyFont="1" applyBorder="1" applyAlignment="1">
      <alignment vertical="center" wrapText="1"/>
    </xf>
    <xf numFmtId="0" fontId="4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5;&#1083;&#1077;&#1085;&#1072;/Desktop/&#1055;&#1086;&#1089;&#1090;.%20&#1086;&#1073;%20&#1091;&#1090;&#1074;.%20&#1080;&#1089;&#1087;.&#1073;&#1102;&#1076;&#1078;&#1077;&#1090;&#1072;/2018/1%20&#1087;&#1086;&#1083;&#1091;&#1075;&#1086;&#1076;&#1080;&#1077;/&#1055;&#1088;&#1080;&#1083;&#1086;&#1078;&#1077;&#1085;&#1080;&#1077;%2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2">
          <cell r="E2" t="str">
            <v>к Решению собрания представителей</v>
          </cell>
        </row>
        <row r="6">
          <cell r="E6" t="str">
            <v>от «17» апреля 2019 г. № 166</v>
          </cell>
        </row>
        <row r="11">
          <cell r="C11" t="str">
            <v xml:space="preserve">за 2018 год </v>
          </cell>
        </row>
        <row r="15">
          <cell r="D15">
            <v>1891</v>
          </cell>
          <cell r="E15">
            <v>2032</v>
          </cell>
        </row>
        <row r="21">
          <cell r="D21">
            <v>3585</v>
          </cell>
          <cell r="E21">
            <v>3542</v>
          </cell>
        </row>
        <row r="22">
          <cell r="D22">
            <v>948</v>
          </cell>
          <cell r="E22">
            <v>948</v>
          </cell>
        </row>
        <row r="23">
          <cell r="D23">
            <v>1356</v>
          </cell>
          <cell r="E23">
            <v>1356</v>
          </cell>
        </row>
        <row r="24">
          <cell r="D24">
            <v>4076</v>
          </cell>
          <cell r="E24">
            <v>3970</v>
          </cell>
        </row>
        <row r="28">
          <cell r="D28">
            <v>58</v>
          </cell>
          <cell r="E28">
            <v>58</v>
          </cell>
        </row>
        <row r="29">
          <cell r="D29">
            <v>538</v>
          </cell>
          <cell r="E29">
            <v>538</v>
          </cell>
        </row>
        <row r="30">
          <cell r="D30">
            <v>33</v>
          </cell>
          <cell r="E30">
            <v>33</v>
          </cell>
        </row>
        <row r="31">
          <cell r="D31">
            <v>96</v>
          </cell>
          <cell r="E31">
            <v>96</v>
          </cell>
        </row>
        <row r="33">
          <cell r="D33">
            <v>6080</v>
          </cell>
          <cell r="E33">
            <v>6080</v>
          </cell>
        </row>
        <row r="34">
          <cell r="D34">
            <v>934</v>
          </cell>
          <cell r="E34">
            <v>934</v>
          </cell>
        </row>
        <row r="35">
          <cell r="D35">
            <v>5000</v>
          </cell>
          <cell r="E35">
            <v>5000</v>
          </cell>
        </row>
        <row r="36">
          <cell r="D36">
            <v>2639</v>
          </cell>
          <cell r="E36">
            <v>2639</v>
          </cell>
        </row>
        <row r="38">
          <cell r="D38">
            <v>49</v>
          </cell>
          <cell r="E38">
            <v>49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2">
          <cell r="E2" t="str">
            <v>к Постановлению Администрации</v>
          </cell>
        </row>
        <row r="36">
          <cell r="D36">
            <v>208</v>
          </cell>
          <cell r="E36">
            <v>208</v>
          </cell>
        </row>
        <row r="38">
          <cell r="D38">
            <v>500</v>
          </cell>
          <cell r="E38">
            <v>500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"/>
  <sheetViews>
    <sheetView tabSelected="1" workbookViewId="0">
      <selection activeCell="A3" sqref="A3:E3"/>
    </sheetView>
  </sheetViews>
  <sheetFormatPr defaultRowHeight="15" x14ac:dyDescent="0.25"/>
  <cols>
    <col min="1" max="1" width="25.42578125" customWidth="1"/>
    <col min="2" max="2" width="26.85546875" customWidth="1"/>
    <col min="3" max="5" width="12.7109375" customWidth="1"/>
  </cols>
  <sheetData>
    <row r="1" spans="1:5" ht="15.75" x14ac:dyDescent="0.25">
      <c r="A1" s="19" t="s">
        <v>0</v>
      </c>
      <c r="B1" s="19"/>
      <c r="C1" s="19"/>
      <c r="D1" s="19"/>
      <c r="E1" s="19"/>
    </row>
    <row r="2" spans="1:5" ht="15.75" x14ac:dyDescent="0.25">
      <c r="A2" s="19" t="str">
        <f>[1]Лист1!$E$2</f>
        <v>к Решению собрания представителей</v>
      </c>
      <c r="B2" s="19"/>
      <c r="C2" s="19"/>
      <c r="D2" s="19"/>
      <c r="E2" s="19"/>
    </row>
    <row r="3" spans="1:5" ht="15.75" x14ac:dyDescent="0.25">
      <c r="A3" s="19" t="s">
        <v>1</v>
      </c>
      <c r="B3" s="19"/>
      <c r="C3" s="19"/>
      <c r="D3" s="19"/>
      <c r="E3" s="19"/>
    </row>
    <row r="4" spans="1:5" ht="15.75" x14ac:dyDescent="0.25">
      <c r="A4" s="19" t="s">
        <v>2</v>
      </c>
      <c r="B4" s="19"/>
      <c r="C4" s="19"/>
      <c r="D4" s="19"/>
      <c r="E4" s="19"/>
    </row>
    <row r="5" spans="1:5" ht="15.75" x14ac:dyDescent="0.25">
      <c r="A5" s="19" t="s">
        <v>3</v>
      </c>
      <c r="B5" s="19"/>
      <c r="C5" s="19"/>
      <c r="D5" s="19"/>
      <c r="E5" s="19"/>
    </row>
    <row r="6" spans="1:5" ht="15.75" x14ac:dyDescent="0.25">
      <c r="B6" s="14"/>
      <c r="C6" s="19" t="str">
        <f>[1]Лист1!$E$6</f>
        <v>от «17» апреля 2019 г. № 166</v>
      </c>
      <c r="D6" s="19"/>
      <c r="E6" s="19"/>
    </row>
    <row r="7" spans="1:5" ht="18.75" x14ac:dyDescent="0.3">
      <c r="A7" s="2"/>
    </row>
    <row r="8" spans="1:5" ht="15.75" hidden="1" x14ac:dyDescent="0.25">
      <c r="A8" s="1" t="s">
        <v>4</v>
      </c>
    </row>
    <row r="9" spans="1:5" ht="18.75" x14ac:dyDescent="0.3">
      <c r="A9" s="20" t="s">
        <v>5</v>
      </c>
      <c r="B9" s="20"/>
      <c r="C9" s="20"/>
      <c r="D9" s="20"/>
      <c r="E9" s="20"/>
    </row>
    <row r="10" spans="1:5" ht="18.75" x14ac:dyDescent="0.3">
      <c r="A10" s="20" t="s">
        <v>6</v>
      </c>
      <c r="B10" s="20"/>
      <c r="C10" s="20"/>
      <c r="D10" s="20"/>
      <c r="E10" s="20"/>
    </row>
    <row r="11" spans="1:5" ht="18.75" x14ac:dyDescent="0.3">
      <c r="A11" s="20" t="str">
        <f>[1]Лист1!$C$11</f>
        <v xml:space="preserve">за 2018 год </v>
      </c>
      <c r="B11" s="20"/>
      <c r="C11" s="20"/>
      <c r="D11" s="20"/>
      <c r="E11" s="20"/>
    </row>
    <row r="12" spans="1:5" ht="15.75" x14ac:dyDescent="0.25">
      <c r="A12" s="1"/>
    </row>
    <row r="13" spans="1:5" ht="15.75" x14ac:dyDescent="0.25">
      <c r="A13" s="1" t="s">
        <v>21</v>
      </c>
      <c r="B13" s="4"/>
      <c r="C13" s="4"/>
      <c r="D13" s="4"/>
      <c r="E13" s="5" t="s">
        <v>22</v>
      </c>
    </row>
    <row r="14" spans="1:5" ht="32.25" customHeight="1" x14ac:dyDescent="0.25">
      <c r="A14" s="21" t="s">
        <v>7</v>
      </c>
      <c r="B14" s="21" t="s">
        <v>8</v>
      </c>
      <c r="C14" s="21" t="s">
        <v>23</v>
      </c>
      <c r="D14" s="16" t="s">
        <v>41</v>
      </c>
      <c r="E14" s="21" t="s">
        <v>24</v>
      </c>
    </row>
    <row r="15" spans="1:5" ht="47.25" customHeight="1" x14ac:dyDescent="0.25">
      <c r="A15" s="21"/>
      <c r="B15" s="21"/>
      <c r="C15" s="21"/>
      <c r="D15" s="17" t="str">
        <f>A11</f>
        <v xml:space="preserve">за 2018 год </v>
      </c>
      <c r="E15" s="21"/>
    </row>
    <row r="16" spans="1:5" ht="24" customHeight="1" x14ac:dyDescent="0.25">
      <c r="A16" s="6" t="s">
        <v>26</v>
      </c>
      <c r="B16" s="7" t="s">
        <v>9</v>
      </c>
      <c r="C16" s="8">
        <f>[1]Лист1!$D$21</f>
        <v>3585</v>
      </c>
      <c r="D16" s="8">
        <f>[1]Лист1!$E$21</f>
        <v>3542</v>
      </c>
      <c r="E16" s="9">
        <f>D16*100/C16</f>
        <v>98.800557880055791</v>
      </c>
    </row>
    <row r="17" spans="1:5" ht="24" customHeight="1" x14ac:dyDescent="0.25">
      <c r="A17" s="6" t="s">
        <v>27</v>
      </c>
      <c r="B17" s="7" t="s">
        <v>10</v>
      </c>
      <c r="C17" s="8">
        <f>[1]Лист1!$D$15</f>
        <v>1891</v>
      </c>
      <c r="D17" s="8">
        <f>[1]Лист1!$E$15</f>
        <v>2032</v>
      </c>
      <c r="E17" s="9">
        <f t="shared" ref="E17:E32" si="0">D17*100/C17</f>
        <v>107.45637228979376</v>
      </c>
    </row>
    <row r="18" spans="1:5" ht="24" customHeight="1" x14ac:dyDescent="0.25">
      <c r="A18" s="6" t="s">
        <v>28</v>
      </c>
      <c r="B18" s="7" t="s">
        <v>11</v>
      </c>
      <c r="C18" s="8">
        <f>[1]Лист1!$D$22</f>
        <v>948</v>
      </c>
      <c r="D18" s="8">
        <f>[1]Лист1!$E$22</f>
        <v>948</v>
      </c>
      <c r="E18" s="9">
        <f t="shared" si="0"/>
        <v>100</v>
      </c>
    </row>
    <row r="19" spans="1:5" ht="24" customHeight="1" x14ac:dyDescent="0.25">
      <c r="A19" s="18" t="s">
        <v>29</v>
      </c>
      <c r="B19" s="7" t="s">
        <v>12</v>
      </c>
      <c r="C19" s="8">
        <f>[1]Лист1!$D$23</f>
        <v>1356</v>
      </c>
      <c r="D19" s="8">
        <f>[1]Лист1!$E$23</f>
        <v>1356</v>
      </c>
      <c r="E19" s="9">
        <f t="shared" si="0"/>
        <v>100</v>
      </c>
    </row>
    <row r="20" spans="1:5" ht="24" customHeight="1" x14ac:dyDescent="0.25">
      <c r="A20" s="18"/>
      <c r="B20" s="7" t="s">
        <v>13</v>
      </c>
      <c r="C20" s="8">
        <f>[1]Лист1!$D$24</f>
        <v>4076</v>
      </c>
      <c r="D20" s="8">
        <f>[1]Лист1!$E$24</f>
        <v>3970</v>
      </c>
      <c r="E20" s="9">
        <f t="shared" si="0"/>
        <v>97.399411187438659</v>
      </c>
    </row>
    <row r="21" spans="1:5" ht="24" customHeight="1" x14ac:dyDescent="0.25">
      <c r="A21" s="6" t="s">
        <v>30</v>
      </c>
      <c r="B21" s="7" t="s">
        <v>14</v>
      </c>
      <c r="C21" s="8">
        <f>[1]Лист1!$D$28</f>
        <v>58</v>
      </c>
      <c r="D21" s="8">
        <f>[1]Лист1!$E$28</f>
        <v>58</v>
      </c>
      <c r="E21" s="9">
        <f t="shared" si="0"/>
        <v>100</v>
      </c>
    </row>
    <row r="22" spans="1:5" ht="31.5" customHeight="1" x14ac:dyDescent="0.25">
      <c r="A22" s="6" t="s">
        <v>31</v>
      </c>
      <c r="B22" s="7" t="s">
        <v>15</v>
      </c>
      <c r="C22" s="8">
        <f>[1]Лист1!$D$29</f>
        <v>538</v>
      </c>
      <c r="D22" s="8">
        <f>[1]Лист1!$E$29</f>
        <v>538</v>
      </c>
      <c r="E22" s="9">
        <f t="shared" si="0"/>
        <v>100</v>
      </c>
    </row>
    <row r="23" spans="1:5" ht="78.75" customHeight="1" x14ac:dyDescent="0.25">
      <c r="A23" s="6" t="s">
        <v>36</v>
      </c>
      <c r="B23" s="15" t="s">
        <v>37</v>
      </c>
      <c r="C23" s="8">
        <f>[1]Лист1!$D$30</f>
        <v>33</v>
      </c>
      <c r="D23" s="8">
        <f>[1]Лист1!$E$30</f>
        <v>33</v>
      </c>
      <c r="E23" s="9">
        <f t="shared" si="0"/>
        <v>100</v>
      </c>
    </row>
    <row r="24" spans="1:5" ht="32.25" customHeight="1" x14ac:dyDescent="0.25">
      <c r="A24" s="6" t="s">
        <v>38</v>
      </c>
      <c r="B24" s="15" t="s">
        <v>39</v>
      </c>
      <c r="C24" s="8">
        <f>[1]Лист1!$D$31</f>
        <v>96</v>
      </c>
      <c r="D24" s="8">
        <f>[1]Лист1!$E$31</f>
        <v>96</v>
      </c>
      <c r="E24" s="9">
        <f t="shared" si="0"/>
        <v>100</v>
      </c>
    </row>
    <row r="25" spans="1:5" ht="31.5" hidden="1" customHeight="1" x14ac:dyDescent="0.25">
      <c r="A25" s="6" t="s">
        <v>34</v>
      </c>
      <c r="B25" s="7" t="s">
        <v>35</v>
      </c>
      <c r="C25" s="8">
        <f>[2]Лист1!$D$32</f>
        <v>0</v>
      </c>
      <c r="D25" s="8">
        <f>[2]Лист1!$E$32</f>
        <v>0</v>
      </c>
      <c r="E25" s="9" t="e">
        <f t="shared" si="0"/>
        <v>#DIV/0!</v>
      </c>
    </row>
    <row r="26" spans="1:5" ht="31.5" customHeight="1" x14ac:dyDescent="0.25">
      <c r="A26" s="13" t="s">
        <v>32</v>
      </c>
      <c r="B26" s="10" t="s">
        <v>16</v>
      </c>
      <c r="C26" s="11">
        <f>SUM(C16:C25)</f>
        <v>12581</v>
      </c>
      <c r="D26" s="11">
        <f>SUM(D16:D25)</f>
        <v>12573</v>
      </c>
      <c r="E26" s="12">
        <f t="shared" si="0"/>
        <v>99.936412049916541</v>
      </c>
    </row>
    <row r="27" spans="1:5" ht="31.5" customHeight="1" x14ac:dyDescent="0.25">
      <c r="A27" s="13" t="s">
        <v>33</v>
      </c>
      <c r="B27" s="10" t="s">
        <v>25</v>
      </c>
      <c r="C27" s="11">
        <f>C28+C29+C30+C31+C32</f>
        <v>15410</v>
      </c>
      <c r="D27" s="11">
        <f>D28+D29+D30+D31+D32</f>
        <v>15410</v>
      </c>
      <c r="E27" s="12">
        <f>D27*100/C27</f>
        <v>100</v>
      </c>
    </row>
    <row r="28" spans="1:5" ht="18.75" customHeight="1" x14ac:dyDescent="0.25">
      <c r="A28" s="6"/>
      <c r="B28" s="7" t="s">
        <v>17</v>
      </c>
      <c r="C28" s="8">
        <f>[1]Лист1!$D$33+[1]Лист1!$D$34</f>
        <v>7014</v>
      </c>
      <c r="D28" s="8">
        <f>[1]Лист1!$E$33+[1]Лист1!$E$34</f>
        <v>7014</v>
      </c>
      <c r="E28" s="9">
        <f t="shared" si="0"/>
        <v>100</v>
      </c>
    </row>
    <row r="29" spans="1:5" ht="18.75" customHeight="1" x14ac:dyDescent="0.25">
      <c r="A29" s="6"/>
      <c r="B29" s="7" t="s">
        <v>18</v>
      </c>
      <c r="C29" s="8">
        <f>[1]Лист1!$D$35+[1]Лист1!$D$36</f>
        <v>7639</v>
      </c>
      <c r="D29" s="8">
        <f>[1]Лист1!$E$36+[1]Лист1!$E$35</f>
        <v>7639</v>
      </c>
      <c r="E29" s="9">
        <f t="shared" si="0"/>
        <v>100</v>
      </c>
    </row>
    <row r="30" spans="1:5" ht="18.75" customHeight="1" x14ac:dyDescent="0.25">
      <c r="A30" s="6"/>
      <c r="B30" s="7" t="s">
        <v>19</v>
      </c>
      <c r="C30" s="8">
        <f>[2]Лист1!$D$36</f>
        <v>208</v>
      </c>
      <c r="D30" s="8">
        <f>[2]Лист1!$E$36</f>
        <v>208</v>
      </c>
      <c r="E30" s="9">
        <f t="shared" si="0"/>
        <v>100</v>
      </c>
    </row>
    <row r="31" spans="1:5" ht="33" customHeight="1" x14ac:dyDescent="0.25">
      <c r="A31" s="6"/>
      <c r="B31" s="7" t="s">
        <v>42</v>
      </c>
      <c r="C31" s="8">
        <f>[1]Лист1!$D$38</f>
        <v>49</v>
      </c>
      <c r="D31" s="8">
        <f>[1]Лист1!$E$38</f>
        <v>49</v>
      </c>
      <c r="E31" s="9">
        <f t="shared" si="0"/>
        <v>100</v>
      </c>
    </row>
    <row r="32" spans="1:5" ht="18.75" customHeight="1" x14ac:dyDescent="0.25">
      <c r="A32" s="6"/>
      <c r="B32" s="7" t="s">
        <v>40</v>
      </c>
      <c r="C32" s="8">
        <f>[2]Лист1!$D$38</f>
        <v>500</v>
      </c>
      <c r="D32" s="8">
        <f>[2]Лист1!$E$38</f>
        <v>500</v>
      </c>
      <c r="E32" s="9">
        <f t="shared" si="0"/>
        <v>100</v>
      </c>
    </row>
    <row r="33" spans="1:5" ht="18.75" customHeight="1" x14ac:dyDescent="0.25">
      <c r="A33" s="13"/>
      <c r="B33" s="10" t="s">
        <v>20</v>
      </c>
      <c r="C33" s="11">
        <f>C26+C27</f>
        <v>27991</v>
      </c>
      <c r="D33" s="11">
        <f>D26+D27</f>
        <v>27983</v>
      </c>
      <c r="E33" s="12">
        <f>D33*100/C33</f>
        <v>99.97141938480226</v>
      </c>
    </row>
    <row r="34" spans="1:5" ht="15.75" x14ac:dyDescent="0.25">
      <c r="A34" s="1"/>
    </row>
    <row r="35" spans="1:5" ht="15.75" x14ac:dyDescent="0.25">
      <c r="A35" s="1"/>
    </row>
    <row r="36" spans="1:5" ht="18.75" x14ac:dyDescent="0.3">
      <c r="A36" s="3"/>
    </row>
    <row r="37" spans="1:5" ht="18.75" x14ac:dyDescent="0.3">
      <c r="A37" s="3"/>
    </row>
    <row r="38" spans="1:5" ht="18.75" x14ac:dyDescent="0.3">
      <c r="A38" s="3"/>
    </row>
  </sheetData>
  <mergeCells count="14">
    <mergeCell ref="A19:A20"/>
    <mergeCell ref="A1:E1"/>
    <mergeCell ref="A2:E2"/>
    <mergeCell ref="A3:E3"/>
    <mergeCell ref="A4:E4"/>
    <mergeCell ref="A5:E5"/>
    <mergeCell ref="A9:E9"/>
    <mergeCell ref="A11:E11"/>
    <mergeCell ref="A10:E10"/>
    <mergeCell ref="C6:E6"/>
    <mergeCell ref="A14:A15"/>
    <mergeCell ref="B14:B15"/>
    <mergeCell ref="C14:C15"/>
    <mergeCell ref="E14:E15"/>
  </mergeCells>
  <pageMargins left="0.7" right="0.36" top="0.6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Елена</cp:lastModifiedBy>
  <cp:lastPrinted>2019-04-30T06:15:56Z</cp:lastPrinted>
  <dcterms:created xsi:type="dcterms:W3CDTF">2015-07-31T08:02:16Z</dcterms:created>
  <dcterms:modified xsi:type="dcterms:W3CDTF">2019-04-30T06:15:57Z</dcterms:modified>
</cp:coreProperties>
</file>